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bdreamcloud-my.sharepoint.com/personal/miyazaki_webdreamcloud_onmicrosoft_com/Documents/Work/オリコミ南日本サービス/添付データ/2026/20260126/"/>
    </mc:Choice>
  </mc:AlternateContent>
  <xr:revisionPtr revIDLastSave="0" documentId="13_ncr:1_{9ADA7E8C-C3CE-48E2-9B98-416FC80B2773}" xr6:coauthVersionLast="47" xr6:coauthVersionMax="47" xr10:uidLastSave="{00000000-0000-0000-0000-000000000000}"/>
  <bookViews>
    <workbookView xWindow="-48240" yWindow="3360" windowWidth="23040" windowHeight="17190" xr2:uid="{653A97E7-A650-4DC1-B863-3241992BCEFA}"/>
  </bookViews>
  <sheets>
    <sheet name="全紙計算" sheetId="1" r:id="rId1"/>
    <sheet name="メール用全紙計算" sheetId="2" state="hidden" r:id="rId2"/>
    <sheet name="市郡別部数表" sheetId="3" r:id="rId3"/>
    <sheet name="配布数" sheetId="4" state="hidden" r:id="rId4"/>
    <sheet name="新聞別部数" sheetId="5" r:id="rId5"/>
  </sheets>
  <definedNames>
    <definedName name="_xlnm._FilterDatabase" localSheetId="2" hidden="1">市郡別部数表!$B$2:$P$563</definedName>
    <definedName name="_xlnm._FilterDatabase" localSheetId="3" hidden="1">配布数!$B$2:$P$537</definedName>
    <definedName name="_xlnm.Print_Area" localSheetId="1">メール用全紙計算!$A$1:$T$36</definedName>
    <definedName name="_xlnm.Print_Area" localSheetId="4">新聞別部数!$B$1:$V$478</definedName>
    <definedName name="_xlnm.Print_Area" localSheetId="0">全紙計算!$A$1:$T$36</definedName>
    <definedName name="_xlnm.Print_Area" localSheetId="3">配布数!$A$1:$S$537</definedName>
    <definedName name="依頼書新報" localSheetId="1">メール用全紙計算!依頼書新報</definedName>
    <definedName name="依頼書新報" localSheetId="2">市郡別部数表!依頼書新報</definedName>
    <definedName name="依頼書新報" localSheetId="4">新聞別部数!依頼書新報</definedName>
    <definedName name="依頼書新報" localSheetId="0">全紙計算!依頼書新報</definedName>
    <definedName name="依頼書新報">[0]!依頼書新報</definedName>
    <definedName name="依頼書西日本" localSheetId="1">メール用全紙計算!依頼書西日本</definedName>
    <definedName name="依頼書西日本" localSheetId="2">市郡別部数表!依頼書西日本</definedName>
    <definedName name="依頼書西日本" localSheetId="4">新聞別部数!依頼書西日本</definedName>
    <definedName name="依頼書西日本" localSheetId="0">全紙計算!依頼書西日本</definedName>
    <definedName name="依頼書西日本">[0]!依頼書西日本</definedName>
    <definedName name="依頼書大島" localSheetId="1">メール用全紙計算!依頼書大島</definedName>
    <definedName name="依頼書大島" localSheetId="2">市郡別部数表!依頼書大島</definedName>
    <definedName name="依頼書大島" localSheetId="4">新聞別部数!依頼書大島</definedName>
    <definedName name="依頼書大島" localSheetId="0">全紙計算!依頼書大島</definedName>
    <definedName name="依頼書大島">[0]!依頼書大島</definedName>
    <definedName name="依頼書朝日" localSheetId="1">メール用全紙計算!依頼書朝日</definedName>
    <definedName name="依頼書朝日" localSheetId="2">市郡別部数表!依頼書朝日</definedName>
    <definedName name="依頼書朝日" localSheetId="4">新聞別部数!依頼書朝日</definedName>
    <definedName name="依頼書朝日" localSheetId="0">全紙計算!依頼書朝日</definedName>
    <definedName name="依頼書朝日">[0]!依頼書朝日</definedName>
    <definedName name="依頼書読売" localSheetId="1">メール用全紙計算!依頼書読売</definedName>
    <definedName name="依頼書読売" localSheetId="2">市郡別部数表!依頼書読売</definedName>
    <definedName name="依頼書読売" localSheetId="4">新聞別部数!依頼書読売</definedName>
    <definedName name="依頼書読売" localSheetId="0">全紙計算!依頼書読売</definedName>
    <definedName name="依頼書読売">[0]!依頼書読売</definedName>
    <definedName name="依頼書南海日日" localSheetId="1">メール用全紙計算!依頼書南海日日</definedName>
    <definedName name="依頼書南海日日" localSheetId="2">市郡別部数表!依頼書南海日日</definedName>
    <definedName name="依頼書南海日日" localSheetId="4">新聞別部数!依頼書南海日日</definedName>
    <definedName name="依頼書南海日日" localSheetId="0">全紙計算!依頼書南海日日</definedName>
    <definedName name="依頼書南海日日">[0]!依頼書南海日日</definedName>
    <definedName name="依頼書南日本" localSheetId="1">メール用全紙計算!依頼書南日本</definedName>
    <definedName name="依頼書南日本" localSheetId="2">市郡別部数表!依頼書南日本</definedName>
    <definedName name="依頼書南日本" localSheetId="4">新聞別部数!依頼書南日本</definedName>
    <definedName name="依頼書南日本" localSheetId="0">全紙計算!依頼書南日本</definedName>
    <definedName name="依頼書南日本">[0]!依頼書南日本</definedName>
    <definedName name="依頼書毎日" localSheetId="1">メール用全紙計算!依頼書毎日</definedName>
    <definedName name="依頼書毎日" localSheetId="2">市郡別部数表!依頼書毎日</definedName>
    <definedName name="依頼書毎日" localSheetId="4">新聞別部数!依頼書毎日</definedName>
    <definedName name="依頼書毎日" localSheetId="0">全紙計算!依頼書毎日</definedName>
    <definedName name="依頼書毎日">[0]!依頼書毎日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1" i="5" l="1"/>
  <c r="D460" i="5"/>
  <c r="D459" i="5"/>
  <c r="D458" i="5"/>
  <c r="D457" i="5"/>
  <c r="D456" i="5"/>
  <c r="D455" i="5"/>
  <c r="D454" i="5"/>
  <c r="D453" i="5"/>
  <c r="D452" i="5"/>
  <c r="C447" i="5" s="1"/>
  <c r="D451" i="5"/>
  <c r="D450" i="5"/>
  <c r="D449" i="5"/>
  <c r="D448" i="5"/>
  <c r="C446" i="5"/>
  <c r="D438" i="5"/>
  <c r="D437" i="5"/>
  <c r="D436" i="5"/>
  <c r="D435" i="5"/>
  <c r="D434" i="5"/>
  <c r="D433" i="5"/>
  <c r="D432" i="5"/>
  <c r="D431" i="5"/>
  <c r="D430" i="5"/>
  <c r="D429" i="5"/>
  <c r="D428" i="5"/>
  <c r="C427" i="5" s="1"/>
  <c r="C426" i="5"/>
  <c r="D398" i="5"/>
  <c r="D397" i="5"/>
  <c r="D396" i="5"/>
  <c r="D395" i="5"/>
  <c r="D394" i="5"/>
  <c r="D393" i="5"/>
  <c r="D392" i="5"/>
  <c r="D391" i="5"/>
  <c r="D390" i="5"/>
  <c r="D389" i="5"/>
  <c r="D388" i="5"/>
  <c r="C387" i="5" s="1"/>
  <c r="C386" i="5"/>
  <c r="D378" i="5"/>
  <c r="D377" i="5"/>
  <c r="D376" i="5"/>
  <c r="D375" i="5"/>
  <c r="D374" i="5"/>
  <c r="D373" i="5"/>
  <c r="D372" i="5"/>
  <c r="D371" i="5"/>
  <c r="D370" i="5"/>
  <c r="D369" i="5"/>
  <c r="D368" i="5"/>
  <c r="C367" i="5" s="1"/>
  <c r="H363" i="5" s="1"/>
  <c r="C366" i="5"/>
  <c r="S354" i="5"/>
  <c r="R353" i="5" s="1"/>
  <c r="P354" i="5"/>
  <c r="J354" i="5"/>
  <c r="P353" i="5"/>
  <c r="M353" i="5"/>
  <c r="J353" i="5"/>
  <c r="R352" i="5"/>
  <c r="P352" i="5"/>
  <c r="L352" i="5"/>
  <c r="I352" i="5"/>
  <c r="O351" i="5"/>
  <c r="L351" i="5"/>
  <c r="I351" i="5"/>
  <c r="O350" i="5"/>
  <c r="G348" i="5"/>
  <c r="S347" i="5"/>
  <c r="G347" i="5"/>
  <c r="V346" i="5"/>
  <c r="S346" i="5"/>
  <c r="G346" i="5"/>
  <c r="F345" i="5" s="1"/>
  <c r="V345" i="5"/>
  <c r="S345" i="5"/>
  <c r="V344" i="5"/>
  <c r="S344" i="5"/>
  <c r="F344" i="5"/>
  <c r="D344" i="5"/>
  <c r="V343" i="5"/>
  <c r="S343" i="5"/>
  <c r="P343" i="5"/>
  <c r="M343" i="5"/>
  <c r="D343" i="5"/>
  <c r="V342" i="5"/>
  <c r="S342" i="5"/>
  <c r="P342" i="5"/>
  <c r="M342" i="5"/>
  <c r="L340" i="5" s="1"/>
  <c r="D342" i="5"/>
  <c r="V341" i="5"/>
  <c r="U338" i="5" s="1"/>
  <c r="R341" i="5"/>
  <c r="P341" i="5"/>
  <c r="O340" i="5" s="1"/>
  <c r="M341" i="5"/>
  <c r="D341" i="5"/>
  <c r="V340" i="5"/>
  <c r="R340" i="5"/>
  <c r="D340" i="5"/>
  <c r="V339" i="5"/>
  <c r="O339" i="5"/>
  <c r="L339" i="5"/>
  <c r="D339" i="5"/>
  <c r="J338" i="5"/>
  <c r="G338" i="5"/>
  <c r="D338" i="5"/>
  <c r="U337" i="5"/>
  <c r="G337" i="5"/>
  <c r="D337" i="5"/>
  <c r="G336" i="5"/>
  <c r="F335" i="5" s="1"/>
  <c r="D336" i="5"/>
  <c r="S335" i="5"/>
  <c r="J335" i="5"/>
  <c r="D335" i="5"/>
  <c r="S334" i="5"/>
  <c r="J334" i="5"/>
  <c r="F334" i="5"/>
  <c r="D334" i="5"/>
  <c r="R333" i="5"/>
  <c r="J333" i="5"/>
  <c r="D333" i="5"/>
  <c r="R332" i="5"/>
  <c r="P332" i="5"/>
  <c r="J332" i="5"/>
  <c r="D332" i="5"/>
  <c r="P331" i="5"/>
  <c r="J331" i="5"/>
  <c r="D331" i="5"/>
  <c r="P330" i="5"/>
  <c r="M330" i="5"/>
  <c r="L328" i="5" s="1"/>
  <c r="J330" i="5"/>
  <c r="D330" i="5"/>
  <c r="P329" i="5"/>
  <c r="M329" i="5"/>
  <c r="J329" i="5"/>
  <c r="I328" i="5" s="1"/>
  <c r="G329" i="5"/>
  <c r="D329" i="5"/>
  <c r="S328" i="5"/>
  <c r="P328" i="5"/>
  <c r="G328" i="5"/>
  <c r="D328" i="5"/>
  <c r="S327" i="5"/>
  <c r="P327" i="5"/>
  <c r="L327" i="5"/>
  <c r="I327" i="5"/>
  <c r="G327" i="5"/>
  <c r="F323" i="5" s="1"/>
  <c r="D327" i="5"/>
  <c r="S326" i="5"/>
  <c r="R324" i="5" s="1"/>
  <c r="P326" i="5"/>
  <c r="G326" i="5"/>
  <c r="D326" i="5"/>
  <c r="S325" i="5"/>
  <c r="P325" i="5"/>
  <c r="G325" i="5"/>
  <c r="D325" i="5"/>
  <c r="P324" i="5"/>
  <c r="O322" i="5" s="1"/>
  <c r="J324" i="5"/>
  <c r="G324" i="5"/>
  <c r="D324" i="5"/>
  <c r="R323" i="5"/>
  <c r="P323" i="5"/>
  <c r="J323" i="5"/>
  <c r="D323" i="5"/>
  <c r="J322" i="5"/>
  <c r="I321" i="5" s="1"/>
  <c r="F322" i="5"/>
  <c r="D322" i="5"/>
  <c r="O321" i="5"/>
  <c r="D321" i="5"/>
  <c r="M320" i="5"/>
  <c r="I320" i="5"/>
  <c r="D320" i="5"/>
  <c r="V319" i="5"/>
  <c r="M319" i="5"/>
  <c r="U318" i="5"/>
  <c r="M318" i="5"/>
  <c r="U317" i="5"/>
  <c r="S317" i="5"/>
  <c r="M317" i="5"/>
  <c r="S316" i="5"/>
  <c r="M316" i="5"/>
  <c r="J316" i="5"/>
  <c r="I315" i="5" s="1"/>
  <c r="D316" i="5"/>
  <c r="S315" i="5"/>
  <c r="L315" i="5"/>
  <c r="D315" i="5"/>
  <c r="S314" i="5"/>
  <c r="L314" i="5"/>
  <c r="I314" i="5"/>
  <c r="D314" i="5"/>
  <c r="S313" i="5"/>
  <c r="P313" i="5"/>
  <c r="D313" i="5"/>
  <c r="S312" i="5"/>
  <c r="P312" i="5"/>
  <c r="G312" i="5"/>
  <c r="D312" i="5"/>
  <c r="V311" i="5"/>
  <c r="S311" i="5"/>
  <c r="P311" i="5"/>
  <c r="G311" i="5"/>
  <c r="D311" i="5"/>
  <c r="C308" i="5" s="1"/>
  <c r="C307" i="5" s="1"/>
  <c r="V310" i="5"/>
  <c r="S310" i="5"/>
  <c r="R307" i="5" s="1"/>
  <c r="P310" i="5"/>
  <c r="J310" i="5"/>
  <c r="G310" i="5"/>
  <c r="D310" i="5"/>
  <c r="V309" i="5"/>
  <c r="U307" i="5" s="1"/>
  <c r="S309" i="5"/>
  <c r="P309" i="5"/>
  <c r="M309" i="5"/>
  <c r="J309" i="5"/>
  <c r="C309" i="5"/>
  <c r="V308" i="5"/>
  <c r="S308" i="5"/>
  <c r="P308" i="5"/>
  <c r="M308" i="5"/>
  <c r="J308" i="5"/>
  <c r="I307" i="5" s="1"/>
  <c r="O307" i="5"/>
  <c r="L307" i="5"/>
  <c r="U306" i="5"/>
  <c r="R306" i="5"/>
  <c r="O306" i="5"/>
  <c r="L306" i="5"/>
  <c r="I306" i="5"/>
  <c r="C306" i="5"/>
  <c r="R293" i="5"/>
  <c r="R292" i="5"/>
  <c r="L292" i="5"/>
  <c r="I292" i="5"/>
  <c r="O291" i="5"/>
  <c r="L291" i="5"/>
  <c r="I291" i="5"/>
  <c r="O290" i="5"/>
  <c r="F285" i="5"/>
  <c r="F284" i="5"/>
  <c r="R281" i="5"/>
  <c r="R280" i="5"/>
  <c r="O280" i="5"/>
  <c r="L280" i="5"/>
  <c r="O279" i="5"/>
  <c r="L279" i="5"/>
  <c r="U278" i="5"/>
  <c r="U277" i="5"/>
  <c r="F275" i="5"/>
  <c r="F274" i="5"/>
  <c r="R273" i="5"/>
  <c r="R272" i="5"/>
  <c r="L268" i="5"/>
  <c r="I268" i="5"/>
  <c r="L267" i="5"/>
  <c r="I267" i="5"/>
  <c r="R264" i="5"/>
  <c r="R263" i="5"/>
  <c r="F263" i="5"/>
  <c r="H243" i="5" s="1"/>
  <c r="O262" i="5"/>
  <c r="F262" i="5"/>
  <c r="O261" i="5"/>
  <c r="I261" i="5"/>
  <c r="I260" i="5"/>
  <c r="U258" i="5"/>
  <c r="U257" i="5"/>
  <c r="L255" i="5"/>
  <c r="I255" i="5"/>
  <c r="L254" i="5"/>
  <c r="I254" i="5"/>
  <c r="C249" i="5"/>
  <c r="C248" i="5"/>
  <c r="U247" i="5"/>
  <c r="R247" i="5"/>
  <c r="O247" i="5"/>
  <c r="L247" i="5"/>
  <c r="I247" i="5"/>
  <c r="C247" i="5"/>
  <c r="U246" i="5"/>
  <c r="R246" i="5"/>
  <c r="O246" i="5"/>
  <c r="L246" i="5"/>
  <c r="I246" i="5"/>
  <c r="C246" i="5"/>
  <c r="S234" i="5"/>
  <c r="R233" i="5" s="1"/>
  <c r="M233" i="5"/>
  <c r="L232" i="5" s="1"/>
  <c r="J233" i="5"/>
  <c r="I232" i="5" s="1"/>
  <c r="R232" i="5"/>
  <c r="P232" i="5"/>
  <c r="D232" i="5"/>
  <c r="O231" i="5"/>
  <c r="L231" i="5"/>
  <c r="I231" i="5"/>
  <c r="O230" i="5"/>
  <c r="G228" i="5"/>
  <c r="G227" i="5"/>
  <c r="G226" i="5"/>
  <c r="F225" i="5" s="1"/>
  <c r="S224" i="5"/>
  <c r="F224" i="5"/>
  <c r="S223" i="5"/>
  <c r="M223" i="5"/>
  <c r="S222" i="5"/>
  <c r="P222" i="5"/>
  <c r="O220" i="5" s="1"/>
  <c r="M222" i="5"/>
  <c r="L220" i="5" s="1"/>
  <c r="R221" i="5"/>
  <c r="P221" i="5"/>
  <c r="M221" i="5"/>
  <c r="R220" i="5"/>
  <c r="O219" i="5"/>
  <c r="L219" i="5"/>
  <c r="D219" i="5"/>
  <c r="U218" i="5"/>
  <c r="D218" i="5"/>
  <c r="U217" i="5"/>
  <c r="G217" i="5"/>
  <c r="D217" i="5"/>
  <c r="G216" i="5"/>
  <c r="D216" i="5"/>
  <c r="F215" i="5"/>
  <c r="D215" i="5"/>
  <c r="S214" i="5"/>
  <c r="R213" i="5" s="1"/>
  <c r="J214" i="5"/>
  <c r="F214" i="5"/>
  <c r="D214" i="5"/>
  <c r="J213" i="5"/>
  <c r="D213" i="5"/>
  <c r="R212" i="5"/>
  <c r="J212" i="5"/>
  <c r="D212" i="5"/>
  <c r="J211" i="5"/>
  <c r="D211" i="5"/>
  <c r="P210" i="5"/>
  <c r="M210" i="5"/>
  <c r="J210" i="5"/>
  <c r="D210" i="5"/>
  <c r="P209" i="5"/>
  <c r="M209" i="5"/>
  <c r="J209" i="5"/>
  <c r="I208" i="5" s="1"/>
  <c r="G209" i="5"/>
  <c r="D209" i="5"/>
  <c r="P208" i="5"/>
  <c r="L208" i="5"/>
  <c r="G208" i="5"/>
  <c r="D208" i="5"/>
  <c r="P207" i="5"/>
  <c r="L207" i="5"/>
  <c r="I207" i="5"/>
  <c r="G207" i="5"/>
  <c r="D207" i="5"/>
  <c r="S206" i="5"/>
  <c r="R204" i="5" s="1"/>
  <c r="P206" i="5"/>
  <c r="G206" i="5"/>
  <c r="D206" i="5"/>
  <c r="S205" i="5"/>
  <c r="P205" i="5"/>
  <c r="G205" i="5"/>
  <c r="D205" i="5"/>
  <c r="P204" i="5"/>
  <c r="O202" i="5" s="1"/>
  <c r="G204" i="5"/>
  <c r="F203" i="5" s="1"/>
  <c r="D204" i="5"/>
  <c r="R203" i="5"/>
  <c r="P203" i="5"/>
  <c r="J203" i="5"/>
  <c r="D203" i="5"/>
  <c r="J202" i="5"/>
  <c r="I201" i="5" s="1"/>
  <c r="F202" i="5"/>
  <c r="D202" i="5"/>
  <c r="O201" i="5"/>
  <c r="D201" i="5"/>
  <c r="M200" i="5"/>
  <c r="I200" i="5"/>
  <c r="D200" i="5"/>
  <c r="V199" i="5"/>
  <c r="U198" i="5" s="1"/>
  <c r="M199" i="5"/>
  <c r="D199" i="5"/>
  <c r="M198" i="5"/>
  <c r="D198" i="5"/>
  <c r="U197" i="5"/>
  <c r="M197" i="5"/>
  <c r="D197" i="5"/>
  <c r="M196" i="5"/>
  <c r="J196" i="5"/>
  <c r="D196" i="5"/>
  <c r="L195" i="5"/>
  <c r="I195" i="5"/>
  <c r="D195" i="5"/>
  <c r="S194" i="5"/>
  <c r="L194" i="5"/>
  <c r="I194" i="5"/>
  <c r="D194" i="5"/>
  <c r="S193" i="5"/>
  <c r="D193" i="5"/>
  <c r="S192" i="5"/>
  <c r="P192" i="5"/>
  <c r="D192" i="5"/>
  <c r="S191" i="5"/>
  <c r="P191" i="5"/>
  <c r="D191" i="5"/>
  <c r="V190" i="5"/>
  <c r="S190" i="5"/>
  <c r="R187" i="5" s="1"/>
  <c r="P190" i="5"/>
  <c r="J190" i="5"/>
  <c r="G190" i="5"/>
  <c r="C189" i="5" s="1"/>
  <c r="D190" i="5"/>
  <c r="C188" i="5" s="1"/>
  <c r="V189" i="5"/>
  <c r="S189" i="5"/>
  <c r="P189" i="5"/>
  <c r="J189" i="5"/>
  <c r="V188" i="5"/>
  <c r="U187" i="5" s="1"/>
  <c r="S188" i="5"/>
  <c r="P188" i="5"/>
  <c r="O187" i="5" s="1"/>
  <c r="M188" i="5"/>
  <c r="J188" i="5"/>
  <c r="I187" i="5" s="1"/>
  <c r="L187" i="5"/>
  <c r="U186" i="5"/>
  <c r="R186" i="5"/>
  <c r="O186" i="5"/>
  <c r="L186" i="5"/>
  <c r="I186" i="5"/>
  <c r="C186" i="5"/>
  <c r="S174" i="5"/>
  <c r="P174" i="5"/>
  <c r="R173" i="5"/>
  <c r="P173" i="5"/>
  <c r="M173" i="5"/>
  <c r="L172" i="5" s="1"/>
  <c r="J173" i="5"/>
  <c r="I172" i="5" s="1"/>
  <c r="R172" i="5"/>
  <c r="P172" i="5"/>
  <c r="O171" i="5"/>
  <c r="L171" i="5"/>
  <c r="I171" i="5"/>
  <c r="O170" i="5"/>
  <c r="G168" i="5"/>
  <c r="F165" i="5" s="1"/>
  <c r="S167" i="5"/>
  <c r="G167" i="5"/>
  <c r="S166" i="5"/>
  <c r="G166" i="5"/>
  <c r="S165" i="5"/>
  <c r="S164" i="5"/>
  <c r="P164" i="5"/>
  <c r="F164" i="5"/>
  <c r="V163" i="5"/>
  <c r="S163" i="5"/>
  <c r="R161" i="5" s="1"/>
  <c r="P163" i="5"/>
  <c r="V162" i="5"/>
  <c r="S162" i="5"/>
  <c r="P162" i="5"/>
  <c r="M162" i="5"/>
  <c r="V161" i="5"/>
  <c r="P161" i="5"/>
  <c r="O160" i="5" s="1"/>
  <c r="M161" i="5"/>
  <c r="L160" i="5" s="1"/>
  <c r="V160" i="5"/>
  <c r="U158" i="5" s="1"/>
  <c r="R160" i="5"/>
  <c r="V159" i="5"/>
  <c r="O159" i="5"/>
  <c r="L159" i="5"/>
  <c r="G158" i="5"/>
  <c r="U157" i="5"/>
  <c r="G157" i="5"/>
  <c r="F155" i="5" s="1"/>
  <c r="S156" i="5"/>
  <c r="G156" i="5"/>
  <c r="S155" i="5"/>
  <c r="J155" i="5"/>
  <c r="D155" i="5"/>
  <c r="S154" i="5"/>
  <c r="R153" i="5" s="1"/>
  <c r="J154" i="5"/>
  <c r="F154" i="5"/>
  <c r="D154" i="5"/>
  <c r="J153" i="5"/>
  <c r="D153" i="5"/>
  <c r="R152" i="5"/>
  <c r="J152" i="5"/>
  <c r="D152" i="5"/>
  <c r="M151" i="5"/>
  <c r="J151" i="5"/>
  <c r="D151" i="5"/>
  <c r="P150" i="5"/>
  <c r="O142" i="5" s="1"/>
  <c r="M150" i="5"/>
  <c r="J150" i="5"/>
  <c r="D150" i="5"/>
  <c r="P149" i="5"/>
  <c r="M149" i="5"/>
  <c r="J149" i="5"/>
  <c r="S148" i="5"/>
  <c r="P148" i="5"/>
  <c r="L148" i="5"/>
  <c r="I148" i="5"/>
  <c r="S147" i="5"/>
  <c r="P147" i="5"/>
  <c r="L147" i="5"/>
  <c r="I147" i="5"/>
  <c r="G147" i="5"/>
  <c r="D147" i="5"/>
  <c r="S146" i="5"/>
  <c r="R144" i="5" s="1"/>
  <c r="P146" i="5"/>
  <c r="G146" i="5"/>
  <c r="D146" i="5"/>
  <c r="S145" i="5"/>
  <c r="P145" i="5"/>
  <c r="G145" i="5"/>
  <c r="D145" i="5"/>
  <c r="P144" i="5"/>
  <c r="J144" i="5"/>
  <c r="G144" i="5"/>
  <c r="F143" i="5" s="1"/>
  <c r="D144" i="5"/>
  <c r="R143" i="5"/>
  <c r="P143" i="5"/>
  <c r="J143" i="5"/>
  <c r="D143" i="5"/>
  <c r="J142" i="5"/>
  <c r="F142" i="5"/>
  <c r="D142" i="5"/>
  <c r="O141" i="5"/>
  <c r="I141" i="5"/>
  <c r="D141" i="5"/>
  <c r="I140" i="5"/>
  <c r="D140" i="5"/>
  <c r="V139" i="5"/>
  <c r="D139" i="5"/>
  <c r="U138" i="5"/>
  <c r="D138" i="5"/>
  <c r="U137" i="5"/>
  <c r="M137" i="5"/>
  <c r="D137" i="5"/>
  <c r="M136" i="5"/>
  <c r="L135" i="5" s="1"/>
  <c r="J136" i="5"/>
  <c r="D136" i="5"/>
  <c r="I135" i="5"/>
  <c r="D135" i="5"/>
  <c r="L134" i="5"/>
  <c r="I134" i="5"/>
  <c r="D134" i="5"/>
  <c r="D133" i="5"/>
  <c r="C128" i="5" s="1"/>
  <c r="C127" i="5" s="1"/>
  <c r="S132" i="5"/>
  <c r="G132" i="5"/>
  <c r="D132" i="5"/>
  <c r="V131" i="5"/>
  <c r="S131" i="5"/>
  <c r="G131" i="5"/>
  <c r="D131" i="5"/>
  <c r="V130" i="5"/>
  <c r="S130" i="5"/>
  <c r="P130" i="5"/>
  <c r="O127" i="5" s="1"/>
  <c r="J130" i="5"/>
  <c r="G130" i="5"/>
  <c r="D130" i="5"/>
  <c r="V129" i="5"/>
  <c r="S129" i="5"/>
  <c r="R127" i="5" s="1"/>
  <c r="P129" i="5"/>
  <c r="M129" i="5"/>
  <c r="J129" i="5"/>
  <c r="C129" i="5"/>
  <c r="V128" i="5"/>
  <c r="U127" i="5" s="1"/>
  <c r="S128" i="5"/>
  <c r="P128" i="5"/>
  <c r="M128" i="5"/>
  <c r="J128" i="5"/>
  <c r="L127" i="5"/>
  <c r="I127" i="5"/>
  <c r="U126" i="5"/>
  <c r="R126" i="5"/>
  <c r="O126" i="5"/>
  <c r="L126" i="5"/>
  <c r="I126" i="5"/>
  <c r="C126" i="5"/>
  <c r="S114" i="5"/>
  <c r="R113" i="5" s="1"/>
  <c r="P114" i="5"/>
  <c r="J114" i="5"/>
  <c r="P113" i="5"/>
  <c r="M113" i="5"/>
  <c r="J113" i="5"/>
  <c r="R112" i="5"/>
  <c r="P112" i="5"/>
  <c r="O111" i="5" s="1"/>
  <c r="L112" i="5"/>
  <c r="I112" i="5"/>
  <c r="L111" i="5"/>
  <c r="I111" i="5"/>
  <c r="O110" i="5"/>
  <c r="G108" i="5"/>
  <c r="F105" i="5" s="1"/>
  <c r="G107" i="5"/>
  <c r="S106" i="5"/>
  <c r="G106" i="5"/>
  <c r="V105" i="5"/>
  <c r="S105" i="5"/>
  <c r="V104" i="5"/>
  <c r="S104" i="5"/>
  <c r="P104" i="5"/>
  <c r="F104" i="5"/>
  <c r="D104" i="5"/>
  <c r="V103" i="5"/>
  <c r="S103" i="5"/>
  <c r="R101" i="5" s="1"/>
  <c r="P103" i="5"/>
  <c r="M103" i="5"/>
  <c r="D103" i="5"/>
  <c r="V102" i="5"/>
  <c r="S102" i="5"/>
  <c r="P102" i="5"/>
  <c r="M102" i="5"/>
  <c r="D102" i="5"/>
  <c r="V101" i="5"/>
  <c r="P101" i="5"/>
  <c r="O100" i="5" s="1"/>
  <c r="M101" i="5"/>
  <c r="L100" i="5" s="1"/>
  <c r="D101" i="5"/>
  <c r="V100" i="5"/>
  <c r="R100" i="5"/>
  <c r="D100" i="5"/>
  <c r="V99" i="5"/>
  <c r="U98" i="5" s="1"/>
  <c r="O99" i="5"/>
  <c r="L99" i="5"/>
  <c r="D99" i="5"/>
  <c r="G98" i="5"/>
  <c r="D98" i="5"/>
  <c r="U97" i="5"/>
  <c r="G97" i="5"/>
  <c r="D97" i="5"/>
  <c r="S96" i="5"/>
  <c r="J96" i="5"/>
  <c r="G96" i="5"/>
  <c r="F95" i="5" s="1"/>
  <c r="D96" i="5"/>
  <c r="S95" i="5"/>
  <c r="J95" i="5"/>
  <c r="D95" i="5"/>
  <c r="S94" i="5"/>
  <c r="J94" i="5"/>
  <c r="F94" i="5"/>
  <c r="D94" i="5"/>
  <c r="R93" i="5"/>
  <c r="J93" i="5"/>
  <c r="D93" i="5"/>
  <c r="R92" i="5"/>
  <c r="P92" i="5"/>
  <c r="J92" i="5"/>
  <c r="D92" i="5"/>
  <c r="P91" i="5"/>
  <c r="M91" i="5"/>
  <c r="J91" i="5"/>
  <c r="D91" i="5"/>
  <c r="P90" i="5"/>
  <c r="M90" i="5"/>
  <c r="J90" i="5"/>
  <c r="D90" i="5"/>
  <c r="P89" i="5"/>
  <c r="M89" i="5"/>
  <c r="L88" i="5" s="1"/>
  <c r="J89" i="5"/>
  <c r="I88" i="5" s="1"/>
  <c r="G89" i="5"/>
  <c r="D89" i="5"/>
  <c r="S88" i="5"/>
  <c r="P88" i="5"/>
  <c r="G88" i="5"/>
  <c r="D88" i="5"/>
  <c r="S87" i="5"/>
  <c r="P87" i="5"/>
  <c r="L87" i="5"/>
  <c r="I87" i="5"/>
  <c r="G87" i="5"/>
  <c r="D87" i="5"/>
  <c r="S86" i="5"/>
  <c r="P86" i="5"/>
  <c r="G86" i="5"/>
  <c r="D86" i="5"/>
  <c r="S85" i="5"/>
  <c r="P85" i="5"/>
  <c r="G85" i="5"/>
  <c r="D85" i="5"/>
  <c r="R84" i="5"/>
  <c r="P84" i="5"/>
  <c r="O82" i="5" s="1"/>
  <c r="J84" i="5"/>
  <c r="G84" i="5"/>
  <c r="D84" i="5"/>
  <c r="R83" i="5"/>
  <c r="P83" i="5"/>
  <c r="J83" i="5"/>
  <c r="F83" i="5"/>
  <c r="D83" i="5"/>
  <c r="J82" i="5"/>
  <c r="I81" i="5" s="1"/>
  <c r="F82" i="5"/>
  <c r="D82" i="5"/>
  <c r="O81" i="5"/>
  <c r="D81" i="5"/>
  <c r="M80" i="5"/>
  <c r="I80" i="5"/>
  <c r="D80" i="5"/>
  <c r="V79" i="5"/>
  <c r="U78" i="5" s="1"/>
  <c r="M79" i="5"/>
  <c r="M78" i="5"/>
  <c r="U77" i="5"/>
  <c r="S77" i="5"/>
  <c r="M77" i="5"/>
  <c r="S76" i="5"/>
  <c r="M76" i="5"/>
  <c r="L75" i="5" s="1"/>
  <c r="J76" i="5"/>
  <c r="D76" i="5"/>
  <c r="S75" i="5"/>
  <c r="I75" i="5"/>
  <c r="D75" i="5"/>
  <c r="S74" i="5"/>
  <c r="L74" i="5"/>
  <c r="I74" i="5"/>
  <c r="D74" i="5"/>
  <c r="S73" i="5"/>
  <c r="P73" i="5"/>
  <c r="D73" i="5"/>
  <c r="S72" i="5"/>
  <c r="P72" i="5"/>
  <c r="G72" i="5"/>
  <c r="D72" i="5"/>
  <c r="V71" i="5"/>
  <c r="S71" i="5"/>
  <c r="P71" i="5"/>
  <c r="O67" i="5" s="1"/>
  <c r="G71" i="5"/>
  <c r="D71" i="5"/>
  <c r="V70" i="5"/>
  <c r="S70" i="5"/>
  <c r="P70" i="5"/>
  <c r="J70" i="5"/>
  <c r="G70" i="5"/>
  <c r="D70" i="5"/>
  <c r="C68" i="5" s="1"/>
  <c r="C67" i="5" s="1"/>
  <c r="V69" i="5"/>
  <c r="S69" i="5"/>
  <c r="R67" i="5" s="1"/>
  <c r="P69" i="5"/>
  <c r="J69" i="5"/>
  <c r="C69" i="5"/>
  <c r="V68" i="5"/>
  <c r="S68" i="5"/>
  <c r="P68" i="5"/>
  <c r="M68" i="5"/>
  <c r="J68" i="5"/>
  <c r="I67" i="5" s="1"/>
  <c r="U67" i="5"/>
  <c r="L67" i="5"/>
  <c r="U66" i="5"/>
  <c r="R66" i="5"/>
  <c r="O66" i="5"/>
  <c r="L66" i="5"/>
  <c r="I66" i="5"/>
  <c r="C66" i="5"/>
  <c r="S54" i="5"/>
  <c r="R53" i="5" s="1"/>
  <c r="P54" i="5"/>
  <c r="J54" i="5"/>
  <c r="P53" i="5"/>
  <c r="M53" i="5"/>
  <c r="J53" i="5"/>
  <c r="I52" i="5" s="1"/>
  <c r="R52" i="5"/>
  <c r="P52" i="5"/>
  <c r="O51" i="5" s="1"/>
  <c r="L52" i="5"/>
  <c r="D52" i="5"/>
  <c r="L51" i="5"/>
  <c r="I51" i="5"/>
  <c r="D51" i="5"/>
  <c r="O50" i="5"/>
  <c r="D50" i="5"/>
  <c r="D49" i="5"/>
  <c r="S48" i="5"/>
  <c r="G48" i="5"/>
  <c r="D48" i="5"/>
  <c r="S47" i="5"/>
  <c r="G47" i="5"/>
  <c r="D47" i="5"/>
  <c r="V46" i="5"/>
  <c r="S46" i="5"/>
  <c r="G46" i="5"/>
  <c r="D46" i="5"/>
  <c r="V45" i="5"/>
  <c r="S45" i="5"/>
  <c r="F45" i="5"/>
  <c r="D45" i="5"/>
  <c r="V44" i="5"/>
  <c r="S44" i="5"/>
  <c r="P44" i="5"/>
  <c r="F44" i="5"/>
  <c r="D44" i="5"/>
  <c r="V43" i="5"/>
  <c r="S43" i="5"/>
  <c r="R41" i="5" s="1"/>
  <c r="P43" i="5"/>
  <c r="M43" i="5"/>
  <c r="J43" i="5"/>
  <c r="D43" i="5"/>
  <c r="V42" i="5"/>
  <c r="S42" i="5"/>
  <c r="P42" i="5"/>
  <c r="M42" i="5"/>
  <c r="J42" i="5"/>
  <c r="D42" i="5"/>
  <c r="V41" i="5"/>
  <c r="P41" i="5"/>
  <c r="M41" i="5"/>
  <c r="J41" i="5"/>
  <c r="D41" i="5"/>
  <c r="V40" i="5"/>
  <c r="U38" i="5" s="1"/>
  <c r="R40" i="5"/>
  <c r="O40" i="5"/>
  <c r="L40" i="5"/>
  <c r="J40" i="5"/>
  <c r="D40" i="5"/>
  <c r="V39" i="5"/>
  <c r="O39" i="5"/>
  <c r="L39" i="5"/>
  <c r="J39" i="5"/>
  <c r="D39" i="5"/>
  <c r="J38" i="5"/>
  <c r="G38" i="5"/>
  <c r="D38" i="5"/>
  <c r="U37" i="5"/>
  <c r="J37" i="5"/>
  <c r="G37" i="5"/>
  <c r="D37" i="5"/>
  <c r="S36" i="5"/>
  <c r="J36" i="5"/>
  <c r="G36" i="5"/>
  <c r="F35" i="5" s="1"/>
  <c r="D36" i="5"/>
  <c r="S35" i="5"/>
  <c r="R33" i="5" s="1"/>
  <c r="J35" i="5"/>
  <c r="D35" i="5"/>
  <c r="S34" i="5"/>
  <c r="J34" i="5"/>
  <c r="F34" i="5"/>
  <c r="D34" i="5"/>
  <c r="J33" i="5"/>
  <c r="D33" i="5"/>
  <c r="R32" i="5"/>
  <c r="P32" i="5"/>
  <c r="J32" i="5"/>
  <c r="D32" i="5"/>
  <c r="P31" i="5"/>
  <c r="J31" i="5"/>
  <c r="D31" i="5"/>
  <c r="P30" i="5"/>
  <c r="M30" i="5"/>
  <c r="L28" i="5" s="1"/>
  <c r="J30" i="5"/>
  <c r="I28" i="5" s="1"/>
  <c r="D30" i="5"/>
  <c r="P29" i="5"/>
  <c r="M29" i="5"/>
  <c r="J29" i="5"/>
  <c r="G29" i="5"/>
  <c r="D29" i="5"/>
  <c r="S28" i="5"/>
  <c r="P28" i="5"/>
  <c r="G28" i="5"/>
  <c r="D28" i="5"/>
  <c r="S27" i="5"/>
  <c r="P27" i="5"/>
  <c r="L27" i="5"/>
  <c r="I27" i="5"/>
  <c r="G27" i="5"/>
  <c r="D27" i="5"/>
  <c r="S26" i="5"/>
  <c r="R24" i="5" s="1"/>
  <c r="P26" i="5"/>
  <c r="O22" i="5" s="1"/>
  <c r="G26" i="5"/>
  <c r="D26" i="5"/>
  <c r="S25" i="5"/>
  <c r="P25" i="5"/>
  <c r="G25" i="5"/>
  <c r="D25" i="5"/>
  <c r="P24" i="5"/>
  <c r="J24" i="5"/>
  <c r="G24" i="5"/>
  <c r="F23" i="5" s="1"/>
  <c r="D24" i="5"/>
  <c r="R23" i="5"/>
  <c r="P23" i="5"/>
  <c r="J23" i="5"/>
  <c r="D23" i="5"/>
  <c r="J22" i="5"/>
  <c r="I21" i="5" s="1"/>
  <c r="F22" i="5"/>
  <c r="D22" i="5"/>
  <c r="O21" i="5"/>
  <c r="D21" i="5"/>
  <c r="M20" i="5"/>
  <c r="I20" i="5"/>
  <c r="D20" i="5"/>
  <c r="V19" i="5"/>
  <c r="U18" i="5" s="1"/>
  <c r="M19" i="5"/>
  <c r="D19" i="5"/>
  <c r="M18" i="5"/>
  <c r="D18" i="5"/>
  <c r="U17" i="5"/>
  <c r="S17" i="5"/>
  <c r="M17" i="5"/>
  <c r="D17" i="5"/>
  <c r="S16" i="5"/>
  <c r="M16" i="5"/>
  <c r="L15" i="5" s="1"/>
  <c r="J16" i="5"/>
  <c r="I15" i="5" s="1"/>
  <c r="D16" i="5"/>
  <c r="S15" i="5"/>
  <c r="D15" i="5"/>
  <c r="S14" i="5"/>
  <c r="L14" i="5"/>
  <c r="I14" i="5"/>
  <c r="D14" i="5"/>
  <c r="S13" i="5"/>
  <c r="P13" i="5"/>
  <c r="D13" i="5"/>
  <c r="S12" i="5"/>
  <c r="P12" i="5"/>
  <c r="G12" i="5"/>
  <c r="D12" i="5"/>
  <c r="V11" i="5"/>
  <c r="S11" i="5"/>
  <c r="P11" i="5"/>
  <c r="G11" i="5"/>
  <c r="D11" i="5"/>
  <c r="C8" i="5" s="1"/>
  <c r="V10" i="5"/>
  <c r="S10" i="5"/>
  <c r="P10" i="5"/>
  <c r="J10" i="5"/>
  <c r="G10" i="5"/>
  <c r="C9" i="5" s="1"/>
  <c r="D10" i="5"/>
  <c r="V9" i="5"/>
  <c r="S9" i="5"/>
  <c r="P9" i="5"/>
  <c r="M9" i="5"/>
  <c r="J9" i="5"/>
  <c r="V8" i="5"/>
  <c r="S8" i="5"/>
  <c r="P8" i="5"/>
  <c r="O7" i="5" s="1"/>
  <c r="M8" i="5"/>
  <c r="L7" i="5" s="1"/>
  <c r="J8" i="5"/>
  <c r="I7" i="5" s="1"/>
  <c r="U7" i="5"/>
  <c r="R7" i="5"/>
  <c r="U6" i="5"/>
  <c r="R6" i="5"/>
  <c r="O6" i="5"/>
  <c r="L6" i="5"/>
  <c r="I6" i="5"/>
  <c r="C6" i="5"/>
  <c r="S536" i="4"/>
  <c r="R536" i="4"/>
  <c r="P536" i="4"/>
  <c r="O536" i="4"/>
  <c r="M536" i="4"/>
  <c r="L536" i="4"/>
  <c r="J536" i="4"/>
  <c r="I536" i="4"/>
  <c r="G536" i="4"/>
  <c r="F536" i="4"/>
  <c r="D536" i="4"/>
  <c r="E515" i="4" s="1"/>
  <c r="C536" i="4"/>
  <c r="P525" i="4"/>
  <c r="O525" i="4"/>
  <c r="M525" i="4"/>
  <c r="L525" i="4"/>
  <c r="G515" i="4"/>
  <c r="S512" i="4"/>
  <c r="R512" i="4"/>
  <c r="P512" i="4"/>
  <c r="O512" i="4"/>
  <c r="M512" i="4"/>
  <c r="L512" i="4"/>
  <c r="J512" i="4"/>
  <c r="I512" i="4"/>
  <c r="G512" i="4"/>
  <c r="E494" i="4" s="1"/>
  <c r="F512" i="4"/>
  <c r="D512" i="4"/>
  <c r="C512" i="4"/>
  <c r="P502" i="4"/>
  <c r="O502" i="4"/>
  <c r="M502" i="4"/>
  <c r="L502" i="4"/>
  <c r="G494" i="4"/>
  <c r="D492" i="4"/>
  <c r="S478" i="4"/>
  <c r="R478" i="4"/>
  <c r="P478" i="4"/>
  <c r="E469" i="4" s="1"/>
  <c r="O478" i="4"/>
  <c r="M478" i="4"/>
  <c r="L478" i="4"/>
  <c r="J478" i="4"/>
  <c r="I478" i="4"/>
  <c r="G478" i="4"/>
  <c r="F478" i="4"/>
  <c r="D478" i="4"/>
  <c r="C478" i="4"/>
  <c r="G469" i="4"/>
  <c r="S466" i="4"/>
  <c r="R466" i="4"/>
  <c r="P466" i="4"/>
  <c r="O466" i="4"/>
  <c r="M466" i="4"/>
  <c r="L466" i="4"/>
  <c r="J466" i="4"/>
  <c r="I466" i="4"/>
  <c r="G466" i="4"/>
  <c r="E460" i="4" s="1"/>
  <c r="F466" i="4"/>
  <c r="D466" i="4"/>
  <c r="C466" i="4"/>
  <c r="G460" i="4"/>
  <c r="S457" i="4"/>
  <c r="R457" i="4"/>
  <c r="P457" i="4"/>
  <c r="O457" i="4"/>
  <c r="M457" i="4"/>
  <c r="L457" i="4"/>
  <c r="J457" i="4"/>
  <c r="I457" i="4"/>
  <c r="G457" i="4"/>
  <c r="F457" i="4"/>
  <c r="D457" i="4"/>
  <c r="C457" i="4"/>
  <c r="G445" i="4"/>
  <c r="E445" i="4"/>
  <c r="D443" i="4"/>
  <c r="S436" i="4"/>
  <c r="R436" i="4"/>
  <c r="P436" i="4"/>
  <c r="O436" i="4"/>
  <c r="M436" i="4"/>
  <c r="L436" i="4"/>
  <c r="J436" i="4"/>
  <c r="I436" i="4"/>
  <c r="G436" i="4"/>
  <c r="F436" i="4"/>
  <c r="D436" i="4"/>
  <c r="E428" i="4" s="1"/>
  <c r="C436" i="4"/>
  <c r="G428" i="4"/>
  <c r="S425" i="4"/>
  <c r="R425" i="4"/>
  <c r="P425" i="4"/>
  <c r="O425" i="4"/>
  <c r="M425" i="4"/>
  <c r="L425" i="4"/>
  <c r="J425" i="4"/>
  <c r="I425" i="4"/>
  <c r="G425" i="4"/>
  <c r="F425" i="4"/>
  <c r="D425" i="4"/>
  <c r="E416" i="4" s="1"/>
  <c r="C425" i="4"/>
  <c r="G416" i="4"/>
  <c r="S413" i="4"/>
  <c r="R413" i="4"/>
  <c r="P413" i="4"/>
  <c r="O413" i="4"/>
  <c r="M413" i="4"/>
  <c r="L413" i="4"/>
  <c r="J413" i="4"/>
  <c r="I413" i="4"/>
  <c r="G413" i="4"/>
  <c r="F413" i="4"/>
  <c r="D413" i="4"/>
  <c r="E396" i="4" s="1"/>
  <c r="C413" i="4"/>
  <c r="G396" i="4"/>
  <c r="D394" i="4"/>
  <c r="S370" i="4"/>
  <c r="R370" i="4"/>
  <c r="P370" i="4"/>
  <c r="O370" i="4"/>
  <c r="M370" i="4"/>
  <c r="L370" i="4"/>
  <c r="J370" i="4"/>
  <c r="I370" i="4"/>
  <c r="G370" i="4"/>
  <c r="F370" i="4"/>
  <c r="D370" i="4"/>
  <c r="E362" i="4" s="1"/>
  <c r="C370" i="4"/>
  <c r="G362" i="4"/>
  <c r="S359" i="4"/>
  <c r="R359" i="4"/>
  <c r="P359" i="4"/>
  <c r="E348" i="4" s="1"/>
  <c r="O359" i="4"/>
  <c r="M359" i="4"/>
  <c r="L359" i="4"/>
  <c r="J359" i="4"/>
  <c r="I359" i="4"/>
  <c r="G359" i="4"/>
  <c r="F359" i="4"/>
  <c r="D359" i="4"/>
  <c r="C359" i="4"/>
  <c r="G348" i="4"/>
  <c r="D346" i="4"/>
  <c r="S342" i="4"/>
  <c r="R342" i="4"/>
  <c r="P342" i="4"/>
  <c r="O342" i="4"/>
  <c r="M342" i="4"/>
  <c r="L342" i="4"/>
  <c r="J342" i="4"/>
  <c r="E324" i="4" s="1"/>
  <c r="I342" i="4"/>
  <c r="G342" i="4"/>
  <c r="F342" i="4"/>
  <c r="D342" i="4"/>
  <c r="C342" i="4"/>
  <c r="G324" i="4"/>
  <c r="S321" i="4"/>
  <c r="R321" i="4"/>
  <c r="P321" i="4"/>
  <c r="O321" i="4"/>
  <c r="M321" i="4"/>
  <c r="L321" i="4"/>
  <c r="J321" i="4"/>
  <c r="I321" i="4"/>
  <c r="G321" i="4"/>
  <c r="F321" i="4"/>
  <c r="D321" i="4"/>
  <c r="C321" i="4"/>
  <c r="G308" i="4"/>
  <c r="E308" i="4"/>
  <c r="S306" i="4"/>
  <c r="R306" i="4"/>
  <c r="P306" i="4"/>
  <c r="O306" i="4"/>
  <c r="M306" i="4"/>
  <c r="L306" i="4"/>
  <c r="J306" i="4"/>
  <c r="I306" i="4"/>
  <c r="G306" i="4"/>
  <c r="F306" i="4"/>
  <c r="D306" i="4"/>
  <c r="E299" i="4" s="1"/>
  <c r="C306" i="4"/>
  <c r="G299" i="4"/>
  <c r="D297" i="4"/>
  <c r="S287" i="4"/>
  <c r="R287" i="4"/>
  <c r="P287" i="4"/>
  <c r="O287" i="4"/>
  <c r="M287" i="4"/>
  <c r="L287" i="4"/>
  <c r="J287" i="4"/>
  <c r="I287" i="4"/>
  <c r="G287" i="4"/>
  <c r="F287" i="4"/>
  <c r="D287" i="4"/>
  <c r="E275" i="4" s="1"/>
  <c r="C287" i="4"/>
  <c r="G275" i="4"/>
  <c r="S273" i="4"/>
  <c r="R273" i="4"/>
  <c r="P273" i="4"/>
  <c r="O273" i="4"/>
  <c r="M273" i="4"/>
  <c r="L273" i="4"/>
  <c r="J273" i="4"/>
  <c r="I273" i="4"/>
  <c r="G273" i="4"/>
  <c r="F273" i="4"/>
  <c r="D273" i="4"/>
  <c r="E263" i="4" s="1"/>
  <c r="C273" i="4"/>
  <c r="G263" i="4"/>
  <c r="S260" i="4"/>
  <c r="R260" i="4"/>
  <c r="P260" i="4"/>
  <c r="O260" i="4"/>
  <c r="M260" i="4"/>
  <c r="L260" i="4"/>
  <c r="J260" i="4"/>
  <c r="I260" i="4"/>
  <c r="G260" i="4"/>
  <c r="F260" i="4"/>
  <c r="D260" i="4"/>
  <c r="E250" i="4" s="1"/>
  <c r="C260" i="4"/>
  <c r="G250" i="4"/>
  <c r="D248" i="4"/>
  <c r="S245" i="4"/>
  <c r="R245" i="4"/>
  <c r="P245" i="4"/>
  <c r="O245" i="4"/>
  <c r="M245" i="4"/>
  <c r="L245" i="4"/>
  <c r="J245" i="4"/>
  <c r="I245" i="4"/>
  <c r="G245" i="4"/>
  <c r="E238" i="4" s="1"/>
  <c r="F245" i="4"/>
  <c r="D245" i="4"/>
  <c r="C245" i="4"/>
  <c r="G238" i="4"/>
  <c r="S235" i="4"/>
  <c r="R235" i="4"/>
  <c r="P235" i="4"/>
  <c r="O235" i="4"/>
  <c r="M235" i="4"/>
  <c r="L235" i="4"/>
  <c r="J235" i="4"/>
  <c r="E228" i="4" s="1"/>
  <c r="I235" i="4"/>
  <c r="G235" i="4"/>
  <c r="F235" i="4"/>
  <c r="D235" i="4"/>
  <c r="C235" i="4"/>
  <c r="G228" i="4"/>
  <c r="S225" i="4"/>
  <c r="R225" i="4"/>
  <c r="P225" i="4"/>
  <c r="O225" i="4"/>
  <c r="M225" i="4"/>
  <c r="L225" i="4"/>
  <c r="J225" i="4"/>
  <c r="I225" i="4"/>
  <c r="G225" i="4"/>
  <c r="F225" i="4"/>
  <c r="D225" i="4"/>
  <c r="C225" i="4"/>
  <c r="G201" i="4"/>
  <c r="E201" i="4"/>
  <c r="D199" i="4"/>
  <c r="S182" i="4"/>
  <c r="R182" i="4"/>
  <c r="P182" i="4"/>
  <c r="O182" i="4"/>
  <c r="M182" i="4"/>
  <c r="L182" i="4"/>
  <c r="J182" i="4"/>
  <c r="I182" i="4"/>
  <c r="G182" i="4"/>
  <c r="F182" i="4"/>
  <c r="D182" i="4"/>
  <c r="E174" i="4" s="1"/>
  <c r="C182" i="4"/>
  <c r="G174" i="4"/>
  <c r="S170" i="4"/>
  <c r="R170" i="4"/>
  <c r="P170" i="4"/>
  <c r="O170" i="4"/>
  <c r="M170" i="4"/>
  <c r="L170" i="4"/>
  <c r="J170" i="4"/>
  <c r="I170" i="4"/>
  <c r="G170" i="4"/>
  <c r="F170" i="4"/>
  <c r="D170" i="4"/>
  <c r="E163" i="4" s="1"/>
  <c r="C170" i="4"/>
  <c r="G163" i="4"/>
  <c r="S160" i="4"/>
  <c r="R160" i="4"/>
  <c r="P160" i="4"/>
  <c r="O160" i="4"/>
  <c r="M160" i="4"/>
  <c r="L160" i="4"/>
  <c r="J160" i="4"/>
  <c r="I160" i="4"/>
  <c r="G160" i="4"/>
  <c r="F160" i="4"/>
  <c r="D160" i="4"/>
  <c r="E151" i="4" s="1"/>
  <c r="C160" i="4"/>
  <c r="G151" i="4"/>
  <c r="D149" i="4"/>
  <c r="S146" i="4"/>
  <c r="R146" i="4"/>
  <c r="P146" i="4"/>
  <c r="O146" i="4"/>
  <c r="M146" i="4"/>
  <c r="L146" i="4"/>
  <c r="J146" i="4"/>
  <c r="E132" i="4" s="1"/>
  <c r="I146" i="4"/>
  <c r="G146" i="4"/>
  <c r="F146" i="4"/>
  <c r="D146" i="4"/>
  <c r="C146" i="4"/>
  <c r="G132" i="4"/>
  <c r="S130" i="4"/>
  <c r="R130" i="4"/>
  <c r="P130" i="4"/>
  <c r="O130" i="4"/>
  <c r="M130" i="4"/>
  <c r="L130" i="4"/>
  <c r="J130" i="4"/>
  <c r="I130" i="4"/>
  <c r="G130" i="4"/>
  <c r="E119" i="4" s="1"/>
  <c r="F130" i="4"/>
  <c r="D130" i="4"/>
  <c r="C130" i="4"/>
  <c r="G119" i="4"/>
  <c r="S117" i="4"/>
  <c r="R117" i="4"/>
  <c r="P117" i="4"/>
  <c r="O117" i="4"/>
  <c r="M117" i="4"/>
  <c r="L117" i="4"/>
  <c r="J117" i="4"/>
  <c r="E104" i="4" s="1"/>
  <c r="I117" i="4"/>
  <c r="G117" i="4"/>
  <c r="F117" i="4"/>
  <c r="D117" i="4"/>
  <c r="C117" i="4"/>
  <c r="G104" i="4"/>
  <c r="D102" i="4"/>
  <c r="J97" i="4"/>
  <c r="I97" i="4"/>
  <c r="J96" i="4"/>
  <c r="J98" i="4" s="1"/>
  <c r="I96" i="4"/>
  <c r="I98" i="4" s="1"/>
  <c r="G54" i="4"/>
  <c r="S48" i="4"/>
  <c r="R48" i="4"/>
  <c r="M48" i="4"/>
  <c r="L48" i="4"/>
  <c r="J48" i="4"/>
  <c r="E54" i="4" s="1"/>
  <c r="G48" i="4"/>
  <c r="E4" i="4" s="1"/>
  <c r="F48" i="4"/>
  <c r="S47" i="4"/>
  <c r="R47" i="4"/>
  <c r="M47" i="4"/>
  <c r="L47" i="4"/>
  <c r="J47" i="4"/>
  <c r="I47" i="4"/>
  <c r="G47" i="4"/>
  <c r="F47" i="4"/>
  <c r="S46" i="4"/>
  <c r="R46" i="4"/>
  <c r="M46" i="4"/>
  <c r="L46" i="4"/>
  <c r="J46" i="4"/>
  <c r="I46" i="4"/>
  <c r="I48" i="4" s="1"/>
  <c r="G46" i="4"/>
  <c r="F46" i="4"/>
  <c r="G4" i="4"/>
  <c r="D2" i="4"/>
  <c r="S562" i="3"/>
  <c r="R562" i="3"/>
  <c r="P562" i="3"/>
  <c r="O562" i="3"/>
  <c r="M562" i="3"/>
  <c r="L562" i="3"/>
  <c r="J562" i="3"/>
  <c r="E541" i="3" s="1"/>
  <c r="I562" i="3"/>
  <c r="G562" i="3"/>
  <c r="F562" i="3"/>
  <c r="D562" i="3"/>
  <c r="C562" i="3"/>
  <c r="P551" i="3"/>
  <c r="O551" i="3"/>
  <c r="M551" i="3"/>
  <c r="L551" i="3"/>
  <c r="G541" i="3"/>
  <c r="S538" i="3"/>
  <c r="R538" i="3"/>
  <c r="P538" i="3"/>
  <c r="O538" i="3"/>
  <c r="M538" i="3"/>
  <c r="L538" i="3"/>
  <c r="J538" i="3"/>
  <c r="I538" i="3"/>
  <c r="G538" i="3"/>
  <c r="E520" i="3" s="1"/>
  <c r="F538" i="3"/>
  <c r="D538" i="3"/>
  <c r="C538" i="3"/>
  <c r="P528" i="3"/>
  <c r="O528" i="3"/>
  <c r="M528" i="3"/>
  <c r="L528" i="3"/>
  <c r="G520" i="3"/>
  <c r="D518" i="3"/>
  <c r="S504" i="3"/>
  <c r="R504" i="3"/>
  <c r="P504" i="3"/>
  <c r="O504" i="3"/>
  <c r="M504" i="3"/>
  <c r="L504" i="3"/>
  <c r="J504" i="3"/>
  <c r="I504" i="3"/>
  <c r="G504" i="3"/>
  <c r="E494" i="3" s="1"/>
  <c r="F504" i="3"/>
  <c r="D504" i="3"/>
  <c r="C504" i="3"/>
  <c r="G494" i="3"/>
  <c r="S491" i="3"/>
  <c r="R491" i="3"/>
  <c r="P491" i="3"/>
  <c r="O491" i="3"/>
  <c r="M491" i="3"/>
  <c r="L491" i="3"/>
  <c r="J491" i="3"/>
  <c r="I491" i="3"/>
  <c r="G491" i="3"/>
  <c r="E484" i="3" s="1"/>
  <c r="F491" i="3"/>
  <c r="D491" i="3"/>
  <c r="C491" i="3"/>
  <c r="G484" i="3"/>
  <c r="S481" i="3"/>
  <c r="R481" i="3"/>
  <c r="P481" i="3"/>
  <c r="O481" i="3"/>
  <c r="M481" i="3"/>
  <c r="L481" i="3"/>
  <c r="J481" i="3"/>
  <c r="I481" i="3"/>
  <c r="G481" i="3"/>
  <c r="F481" i="3"/>
  <c r="D481" i="3"/>
  <c r="C481" i="3"/>
  <c r="G466" i="3"/>
  <c r="E466" i="3"/>
  <c r="D464" i="3"/>
  <c r="S457" i="3"/>
  <c r="R457" i="3"/>
  <c r="P457" i="3"/>
  <c r="O457" i="3"/>
  <c r="M457" i="3"/>
  <c r="L457" i="3"/>
  <c r="J457" i="3"/>
  <c r="E449" i="3" s="1"/>
  <c r="I457" i="3"/>
  <c r="G457" i="3"/>
  <c r="F457" i="3"/>
  <c r="D457" i="3"/>
  <c r="C457" i="3"/>
  <c r="G449" i="3"/>
  <c r="S446" i="3"/>
  <c r="R446" i="3"/>
  <c r="P446" i="3"/>
  <c r="O446" i="3"/>
  <c r="M446" i="3"/>
  <c r="E437" i="3" s="1"/>
  <c r="L446" i="3"/>
  <c r="J446" i="3"/>
  <c r="I446" i="3"/>
  <c r="G446" i="3"/>
  <c r="F446" i="3"/>
  <c r="D446" i="3"/>
  <c r="C446" i="3"/>
  <c r="G437" i="3"/>
  <c r="S434" i="3"/>
  <c r="R434" i="3"/>
  <c r="P434" i="3"/>
  <c r="O434" i="3"/>
  <c r="M434" i="3"/>
  <c r="L434" i="3"/>
  <c r="J434" i="3"/>
  <c r="I434" i="3"/>
  <c r="G434" i="3"/>
  <c r="E414" i="3" s="1"/>
  <c r="F434" i="3"/>
  <c r="D434" i="3"/>
  <c r="C434" i="3"/>
  <c r="G414" i="3"/>
  <c r="D412" i="3"/>
  <c r="S388" i="3"/>
  <c r="R388" i="3"/>
  <c r="P388" i="3"/>
  <c r="O388" i="3"/>
  <c r="M388" i="3"/>
  <c r="L388" i="3"/>
  <c r="J388" i="3"/>
  <c r="I388" i="3"/>
  <c r="G388" i="3"/>
  <c r="E380" i="3" s="1"/>
  <c r="F388" i="3"/>
  <c r="D388" i="3"/>
  <c r="C388" i="3"/>
  <c r="G380" i="3"/>
  <c r="S377" i="3"/>
  <c r="R377" i="3"/>
  <c r="P377" i="3"/>
  <c r="O377" i="3"/>
  <c r="M377" i="3"/>
  <c r="L377" i="3"/>
  <c r="J377" i="3"/>
  <c r="I377" i="3"/>
  <c r="G377" i="3"/>
  <c r="E366" i="3" s="1"/>
  <c r="F377" i="3"/>
  <c r="D377" i="3"/>
  <c r="C377" i="3"/>
  <c r="G366" i="3"/>
  <c r="D364" i="3"/>
  <c r="S360" i="3"/>
  <c r="R360" i="3"/>
  <c r="P360" i="3"/>
  <c r="O360" i="3"/>
  <c r="M360" i="3"/>
  <c r="L360" i="3"/>
  <c r="J360" i="3"/>
  <c r="E338" i="3" s="1"/>
  <c r="I360" i="3"/>
  <c r="G360" i="3"/>
  <c r="F360" i="3"/>
  <c r="D360" i="3"/>
  <c r="C360" i="3"/>
  <c r="G338" i="3"/>
  <c r="S336" i="3"/>
  <c r="R336" i="3"/>
  <c r="P336" i="3"/>
  <c r="O336" i="3"/>
  <c r="M336" i="3"/>
  <c r="L336" i="3"/>
  <c r="J336" i="3"/>
  <c r="I336" i="3"/>
  <c r="G336" i="3"/>
  <c r="F336" i="3"/>
  <c r="D336" i="3"/>
  <c r="C336" i="3"/>
  <c r="G322" i="3"/>
  <c r="E322" i="3"/>
  <c r="S320" i="3"/>
  <c r="R320" i="3"/>
  <c r="P320" i="3"/>
  <c r="O320" i="3"/>
  <c r="M320" i="3"/>
  <c r="L320" i="3"/>
  <c r="J320" i="3"/>
  <c r="E313" i="3" s="1"/>
  <c r="I320" i="3"/>
  <c r="G320" i="3"/>
  <c r="F320" i="3"/>
  <c r="D320" i="3"/>
  <c r="C320" i="3"/>
  <c r="G313" i="3"/>
  <c r="D311" i="3"/>
  <c r="S301" i="3"/>
  <c r="R301" i="3"/>
  <c r="P301" i="3"/>
  <c r="O301" i="3"/>
  <c r="M301" i="3"/>
  <c r="L301" i="3"/>
  <c r="J301" i="3"/>
  <c r="I301" i="3"/>
  <c r="G301" i="3"/>
  <c r="E291" i="3" s="1"/>
  <c r="F301" i="3"/>
  <c r="D301" i="3"/>
  <c r="C301" i="3"/>
  <c r="G291" i="3"/>
  <c r="S289" i="3"/>
  <c r="R289" i="3"/>
  <c r="P289" i="3"/>
  <c r="O289" i="3"/>
  <c r="M289" i="3"/>
  <c r="L289" i="3"/>
  <c r="J289" i="3"/>
  <c r="I289" i="3"/>
  <c r="G289" i="3"/>
  <c r="E279" i="3" s="1"/>
  <c r="F289" i="3"/>
  <c r="D289" i="3"/>
  <c r="C289" i="3"/>
  <c r="G279" i="3"/>
  <c r="S276" i="3"/>
  <c r="R276" i="3"/>
  <c r="P276" i="3"/>
  <c r="O276" i="3"/>
  <c r="M276" i="3"/>
  <c r="L276" i="3"/>
  <c r="J276" i="3"/>
  <c r="I276" i="3"/>
  <c r="G276" i="3"/>
  <c r="E263" i="3" s="1"/>
  <c r="F276" i="3"/>
  <c r="D276" i="3"/>
  <c r="C276" i="3"/>
  <c r="G263" i="3"/>
  <c r="S261" i="3"/>
  <c r="R261" i="3"/>
  <c r="P261" i="3"/>
  <c r="O261" i="3"/>
  <c r="M261" i="3"/>
  <c r="L261" i="3"/>
  <c r="J261" i="3"/>
  <c r="I261" i="3"/>
  <c r="G261" i="3"/>
  <c r="E254" i="3" s="1"/>
  <c r="F261" i="3"/>
  <c r="D261" i="3"/>
  <c r="C261" i="3"/>
  <c r="G254" i="3"/>
  <c r="D252" i="3"/>
  <c r="S249" i="3"/>
  <c r="R249" i="3"/>
  <c r="P249" i="3"/>
  <c r="O249" i="3"/>
  <c r="M249" i="3"/>
  <c r="L249" i="3"/>
  <c r="J249" i="3"/>
  <c r="E240" i="3" s="1"/>
  <c r="I249" i="3"/>
  <c r="G249" i="3"/>
  <c r="F249" i="3"/>
  <c r="D249" i="3"/>
  <c r="C249" i="3"/>
  <c r="G240" i="3"/>
  <c r="S237" i="3"/>
  <c r="R237" i="3"/>
  <c r="P237" i="3"/>
  <c r="O237" i="3"/>
  <c r="M237" i="3"/>
  <c r="L237" i="3"/>
  <c r="J237" i="3"/>
  <c r="I237" i="3"/>
  <c r="G237" i="3"/>
  <c r="F237" i="3"/>
  <c r="D237" i="3"/>
  <c r="C237" i="3"/>
  <c r="G209" i="3"/>
  <c r="E209" i="3"/>
  <c r="D207" i="3"/>
  <c r="S190" i="3"/>
  <c r="R190" i="3"/>
  <c r="P190" i="3"/>
  <c r="O190" i="3"/>
  <c r="M190" i="3"/>
  <c r="L190" i="3"/>
  <c r="J190" i="3"/>
  <c r="I190" i="3"/>
  <c r="G190" i="3"/>
  <c r="E182" i="3" s="1"/>
  <c r="F190" i="3"/>
  <c r="D190" i="3"/>
  <c r="C190" i="3"/>
  <c r="G182" i="3"/>
  <c r="S178" i="3"/>
  <c r="R178" i="3"/>
  <c r="P178" i="3"/>
  <c r="O178" i="3"/>
  <c r="M178" i="3"/>
  <c r="L178" i="3"/>
  <c r="J178" i="3"/>
  <c r="I178" i="3"/>
  <c r="G178" i="3"/>
  <c r="E170" i="3" s="1"/>
  <c r="F178" i="3"/>
  <c r="D178" i="3"/>
  <c r="C178" i="3"/>
  <c r="G170" i="3"/>
  <c r="S167" i="3"/>
  <c r="R167" i="3"/>
  <c r="P167" i="3"/>
  <c r="O167" i="3"/>
  <c r="M167" i="3"/>
  <c r="L167" i="3"/>
  <c r="J167" i="3"/>
  <c r="I167" i="3"/>
  <c r="G167" i="3"/>
  <c r="E158" i="3" s="1"/>
  <c r="F167" i="3"/>
  <c r="D167" i="3"/>
  <c r="C167" i="3"/>
  <c r="G158" i="3"/>
  <c r="D156" i="3"/>
  <c r="S153" i="3"/>
  <c r="R153" i="3"/>
  <c r="P153" i="3"/>
  <c r="E139" i="3" s="1"/>
  <c r="O153" i="3"/>
  <c r="M153" i="3"/>
  <c r="L153" i="3"/>
  <c r="J153" i="3"/>
  <c r="I153" i="3"/>
  <c r="G153" i="3"/>
  <c r="F153" i="3"/>
  <c r="D153" i="3"/>
  <c r="C153" i="3"/>
  <c r="G139" i="3"/>
  <c r="S137" i="3"/>
  <c r="R137" i="3"/>
  <c r="P137" i="3"/>
  <c r="O137" i="3"/>
  <c r="M137" i="3"/>
  <c r="L137" i="3"/>
  <c r="J137" i="3"/>
  <c r="I137" i="3"/>
  <c r="G137" i="3"/>
  <c r="E126" i="3" s="1"/>
  <c r="F137" i="3"/>
  <c r="D137" i="3"/>
  <c r="C137" i="3"/>
  <c r="G126" i="3"/>
  <c r="S124" i="3"/>
  <c r="R124" i="3"/>
  <c r="P124" i="3"/>
  <c r="O124" i="3"/>
  <c r="M124" i="3"/>
  <c r="L124" i="3"/>
  <c r="J124" i="3"/>
  <c r="E110" i="3" s="1"/>
  <c r="I124" i="3"/>
  <c r="G124" i="3"/>
  <c r="F124" i="3"/>
  <c r="D124" i="3"/>
  <c r="C124" i="3"/>
  <c r="G110" i="3"/>
  <c r="D108" i="3"/>
  <c r="P104" i="3"/>
  <c r="M104" i="3"/>
  <c r="F104" i="3"/>
  <c r="D104" i="3"/>
  <c r="E56" i="3" s="1"/>
  <c r="C104" i="3"/>
  <c r="S103" i="3"/>
  <c r="N4" i="3" s="1"/>
  <c r="R103" i="3"/>
  <c r="P103" i="3"/>
  <c r="O103" i="3"/>
  <c r="M103" i="3"/>
  <c r="L103" i="3"/>
  <c r="J103" i="3"/>
  <c r="I103" i="3"/>
  <c r="O4" i="3" s="1"/>
  <c r="G103" i="3"/>
  <c r="F103" i="3"/>
  <c r="D103" i="3"/>
  <c r="C103" i="3"/>
  <c r="S102" i="3"/>
  <c r="S104" i="3" s="1"/>
  <c r="R102" i="3"/>
  <c r="R104" i="3" s="1"/>
  <c r="P102" i="3"/>
  <c r="O102" i="3"/>
  <c r="O104" i="3" s="1"/>
  <c r="M102" i="3"/>
  <c r="L102" i="3"/>
  <c r="L104" i="3" s="1"/>
  <c r="J102" i="3"/>
  <c r="J104" i="3" s="1"/>
  <c r="I102" i="3"/>
  <c r="K4" i="3" s="1"/>
  <c r="G102" i="3"/>
  <c r="J4" i="3" s="1"/>
  <c r="F102" i="3"/>
  <c r="D102" i="3"/>
  <c r="C102" i="3"/>
  <c r="G56" i="3"/>
  <c r="G4" i="3"/>
  <c r="D2" i="3"/>
  <c r="L33" i="2"/>
  <c r="K33" i="2"/>
  <c r="T32" i="2"/>
  <c r="S32" i="2"/>
  <c r="R32" i="2"/>
  <c r="Q32" i="2"/>
  <c r="P32" i="2"/>
  <c r="O32" i="2"/>
  <c r="N32" i="2"/>
  <c r="M32" i="2"/>
  <c r="J32" i="2"/>
  <c r="I32" i="2"/>
  <c r="H32" i="2"/>
  <c r="G32" i="2"/>
  <c r="F32" i="2"/>
  <c r="E32" i="2"/>
  <c r="D32" i="2"/>
  <c r="C32" i="2"/>
  <c r="R31" i="2"/>
  <c r="R33" i="2" s="1"/>
  <c r="Q31" i="2"/>
  <c r="Q33" i="2" s="1"/>
  <c r="P31" i="2"/>
  <c r="P33" i="2" s="1"/>
  <c r="O31" i="2"/>
  <c r="O33" i="2" s="1"/>
  <c r="N31" i="2"/>
  <c r="M31" i="2"/>
  <c r="J31" i="2"/>
  <c r="I31" i="2"/>
  <c r="H31" i="2"/>
  <c r="G31" i="2"/>
  <c r="F31" i="2"/>
  <c r="E31" i="2"/>
  <c r="D31" i="2"/>
  <c r="C31" i="2"/>
  <c r="N30" i="2"/>
  <c r="M30" i="2"/>
  <c r="J30" i="2"/>
  <c r="I30" i="2"/>
  <c r="H30" i="2"/>
  <c r="G30" i="2"/>
  <c r="F30" i="2"/>
  <c r="T30" i="2" s="1"/>
  <c r="E30" i="2"/>
  <c r="S30" i="2" s="1"/>
  <c r="D30" i="2"/>
  <c r="C30" i="2"/>
  <c r="S29" i="2"/>
  <c r="N29" i="2"/>
  <c r="M29" i="2"/>
  <c r="J29" i="2"/>
  <c r="I29" i="2"/>
  <c r="H29" i="2"/>
  <c r="G29" i="2"/>
  <c r="F29" i="2"/>
  <c r="E29" i="2"/>
  <c r="D29" i="2"/>
  <c r="T29" i="2" s="1"/>
  <c r="C29" i="2"/>
  <c r="N28" i="2"/>
  <c r="M28" i="2"/>
  <c r="J28" i="2"/>
  <c r="T28" i="2" s="1"/>
  <c r="I28" i="2"/>
  <c r="S28" i="2" s="1"/>
  <c r="H28" i="2"/>
  <c r="G28" i="2"/>
  <c r="F28" i="2"/>
  <c r="E28" i="2"/>
  <c r="D28" i="2"/>
  <c r="C28" i="2"/>
  <c r="N27" i="2"/>
  <c r="M27" i="2"/>
  <c r="J27" i="2"/>
  <c r="I27" i="2"/>
  <c r="H27" i="2"/>
  <c r="G27" i="2"/>
  <c r="F27" i="2"/>
  <c r="E27" i="2"/>
  <c r="D27" i="2"/>
  <c r="T27" i="2" s="1"/>
  <c r="C27" i="2"/>
  <c r="S27" i="2" s="1"/>
  <c r="T26" i="2"/>
  <c r="S26" i="2"/>
  <c r="N26" i="2"/>
  <c r="M26" i="2"/>
  <c r="J26" i="2"/>
  <c r="I26" i="2"/>
  <c r="H26" i="2"/>
  <c r="G26" i="2"/>
  <c r="F26" i="2"/>
  <c r="E26" i="2"/>
  <c r="D26" i="2"/>
  <c r="C26" i="2"/>
  <c r="N25" i="2"/>
  <c r="M25" i="2"/>
  <c r="J25" i="2"/>
  <c r="I25" i="2"/>
  <c r="H25" i="2"/>
  <c r="G25" i="2"/>
  <c r="F25" i="2"/>
  <c r="T25" i="2" s="1"/>
  <c r="E25" i="2"/>
  <c r="S25" i="2" s="1"/>
  <c r="D25" i="2"/>
  <c r="C25" i="2"/>
  <c r="S24" i="2"/>
  <c r="N24" i="2"/>
  <c r="M24" i="2"/>
  <c r="J24" i="2"/>
  <c r="I24" i="2"/>
  <c r="H24" i="2"/>
  <c r="G24" i="2"/>
  <c r="F24" i="2"/>
  <c r="E24" i="2"/>
  <c r="D24" i="2"/>
  <c r="T24" i="2" s="1"/>
  <c r="C24" i="2"/>
  <c r="N23" i="2"/>
  <c r="M23" i="2"/>
  <c r="J23" i="2"/>
  <c r="T23" i="2" s="1"/>
  <c r="I23" i="2"/>
  <c r="S23" i="2" s="1"/>
  <c r="H23" i="2"/>
  <c r="G23" i="2"/>
  <c r="F23" i="2"/>
  <c r="E23" i="2"/>
  <c r="D23" i="2"/>
  <c r="C23" i="2"/>
  <c r="N22" i="2"/>
  <c r="M22" i="2"/>
  <c r="J22" i="2"/>
  <c r="I22" i="2"/>
  <c r="H22" i="2"/>
  <c r="G22" i="2"/>
  <c r="F22" i="2"/>
  <c r="E22" i="2"/>
  <c r="D22" i="2"/>
  <c r="T22" i="2" s="1"/>
  <c r="C22" i="2"/>
  <c r="S22" i="2" s="1"/>
  <c r="T21" i="2"/>
  <c r="S21" i="2"/>
  <c r="N21" i="2"/>
  <c r="M21" i="2"/>
  <c r="J21" i="2"/>
  <c r="I21" i="2"/>
  <c r="H21" i="2"/>
  <c r="G21" i="2"/>
  <c r="F21" i="2"/>
  <c r="E21" i="2"/>
  <c r="D21" i="2"/>
  <c r="C21" i="2"/>
  <c r="N20" i="2"/>
  <c r="M20" i="2"/>
  <c r="J20" i="2"/>
  <c r="I20" i="2"/>
  <c r="H20" i="2"/>
  <c r="G20" i="2"/>
  <c r="F20" i="2"/>
  <c r="T20" i="2" s="1"/>
  <c r="E20" i="2"/>
  <c r="S20" i="2" s="1"/>
  <c r="D20" i="2"/>
  <c r="C20" i="2"/>
  <c r="S19" i="2"/>
  <c r="N19" i="2"/>
  <c r="M19" i="2"/>
  <c r="J19" i="2"/>
  <c r="I19" i="2"/>
  <c r="H19" i="2"/>
  <c r="G19" i="2"/>
  <c r="F19" i="2"/>
  <c r="E19" i="2"/>
  <c r="D19" i="2"/>
  <c r="T19" i="2" s="1"/>
  <c r="C19" i="2"/>
  <c r="N18" i="2"/>
  <c r="M18" i="2"/>
  <c r="J18" i="2"/>
  <c r="T18" i="2" s="1"/>
  <c r="I18" i="2"/>
  <c r="S18" i="2" s="1"/>
  <c r="H18" i="2"/>
  <c r="G18" i="2"/>
  <c r="F18" i="2"/>
  <c r="E18" i="2"/>
  <c r="D18" i="2"/>
  <c r="C18" i="2"/>
  <c r="N17" i="2"/>
  <c r="M17" i="2"/>
  <c r="J17" i="2"/>
  <c r="I17" i="2"/>
  <c r="H17" i="2"/>
  <c r="G17" i="2"/>
  <c r="F17" i="2"/>
  <c r="E17" i="2"/>
  <c r="D17" i="2"/>
  <c r="T17" i="2" s="1"/>
  <c r="C17" i="2"/>
  <c r="S17" i="2" s="1"/>
  <c r="T16" i="2"/>
  <c r="S16" i="2"/>
  <c r="N16" i="2"/>
  <c r="M16" i="2"/>
  <c r="J16" i="2"/>
  <c r="I16" i="2"/>
  <c r="H16" i="2"/>
  <c r="G16" i="2"/>
  <c r="F16" i="2"/>
  <c r="E16" i="2"/>
  <c r="D16" i="2"/>
  <c r="C16" i="2"/>
  <c r="N15" i="2"/>
  <c r="M15" i="2"/>
  <c r="J15" i="2"/>
  <c r="I15" i="2"/>
  <c r="H15" i="2"/>
  <c r="G15" i="2"/>
  <c r="F15" i="2"/>
  <c r="T15" i="2" s="1"/>
  <c r="E15" i="2"/>
  <c r="S15" i="2" s="1"/>
  <c r="D15" i="2"/>
  <c r="C15" i="2"/>
  <c r="S14" i="2"/>
  <c r="N14" i="2"/>
  <c r="M14" i="2"/>
  <c r="J14" i="2"/>
  <c r="I14" i="2"/>
  <c r="H14" i="2"/>
  <c r="G14" i="2"/>
  <c r="F14" i="2"/>
  <c r="E14" i="2"/>
  <c r="D14" i="2"/>
  <c r="T14" i="2" s="1"/>
  <c r="C14" i="2"/>
  <c r="N13" i="2"/>
  <c r="M13" i="2"/>
  <c r="J13" i="2"/>
  <c r="T13" i="2" s="1"/>
  <c r="I13" i="2"/>
  <c r="S13" i="2" s="1"/>
  <c r="H13" i="2"/>
  <c r="G13" i="2"/>
  <c r="F13" i="2"/>
  <c r="E13" i="2"/>
  <c r="D13" i="2"/>
  <c r="C13" i="2"/>
  <c r="N12" i="2"/>
  <c r="M12" i="2"/>
  <c r="J12" i="2"/>
  <c r="I12" i="2"/>
  <c r="H12" i="2"/>
  <c r="G12" i="2"/>
  <c r="F12" i="2"/>
  <c r="E12" i="2"/>
  <c r="D12" i="2"/>
  <c r="T12" i="2" s="1"/>
  <c r="C12" i="2"/>
  <c r="S12" i="2" s="1"/>
  <c r="T11" i="2"/>
  <c r="S11" i="2"/>
  <c r="N11" i="2"/>
  <c r="M11" i="2"/>
  <c r="J11" i="2"/>
  <c r="I11" i="2"/>
  <c r="H11" i="2"/>
  <c r="G11" i="2"/>
  <c r="F11" i="2"/>
  <c r="E11" i="2"/>
  <c r="D11" i="2"/>
  <c r="C11" i="2"/>
  <c r="N10" i="2"/>
  <c r="M10" i="2"/>
  <c r="J10" i="2"/>
  <c r="I10" i="2"/>
  <c r="H10" i="2"/>
  <c r="G10" i="2"/>
  <c r="F10" i="2"/>
  <c r="T10" i="2" s="1"/>
  <c r="E10" i="2"/>
  <c r="S10" i="2" s="1"/>
  <c r="D10" i="2"/>
  <c r="C10" i="2"/>
  <c r="S9" i="2"/>
  <c r="N9" i="2"/>
  <c r="M9" i="2"/>
  <c r="J9" i="2"/>
  <c r="I9" i="2"/>
  <c r="H9" i="2"/>
  <c r="G9" i="2"/>
  <c r="F9" i="2"/>
  <c r="E9" i="2"/>
  <c r="D9" i="2"/>
  <c r="T9" i="2" s="1"/>
  <c r="C9" i="2"/>
  <c r="N8" i="2"/>
  <c r="M8" i="2"/>
  <c r="M33" i="2" s="1"/>
  <c r="J8" i="2"/>
  <c r="J33" i="2" s="1"/>
  <c r="I8" i="2"/>
  <c r="S8" i="2" s="1"/>
  <c r="H8" i="2"/>
  <c r="G8" i="2"/>
  <c r="F8" i="2"/>
  <c r="E8" i="2"/>
  <c r="D8" i="2"/>
  <c r="C8" i="2"/>
  <c r="N7" i="2"/>
  <c r="N33" i="2" s="1"/>
  <c r="M7" i="2"/>
  <c r="J7" i="2"/>
  <c r="I7" i="2"/>
  <c r="H7" i="2"/>
  <c r="H33" i="2" s="1"/>
  <c r="G7" i="2"/>
  <c r="F7" i="2"/>
  <c r="F33" i="2" s="1"/>
  <c r="E7" i="2"/>
  <c r="D7" i="2"/>
  <c r="T7" i="2" s="1"/>
  <c r="C7" i="2"/>
  <c r="S7" i="2" s="1"/>
  <c r="T6" i="2"/>
  <c r="S6" i="2"/>
  <c r="N6" i="2"/>
  <c r="M6" i="2"/>
  <c r="J6" i="2"/>
  <c r="I6" i="2"/>
  <c r="H6" i="2"/>
  <c r="G6" i="2"/>
  <c r="F6" i="2"/>
  <c r="E6" i="2"/>
  <c r="D6" i="2"/>
  <c r="D33" i="2" s="1"/>
  <c r="C6" i="2"/>
  <c r="N5" i="2"/>
  <c r="M5" i="2"/>
  <c r="J5" i="2"/>
  <c r="I5" i="2"/>
  <c r="I33" i="2" s="1"/>
  <c r="H5" i="2"/>
  <c r="G5" i="2"/>
  <c r="G33" i="2" s="1"/>
  <c r="F5" i="2"/>
  <c r="T5" i="2" s="1"/>
  <c r="E5" i="2"/>
  <c r="S5" i="2" s="1"/>
  <c r="D5" i="2"/>
  <c r="C5" i="2"/>
  <c r="O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T32" i="1" s="1"/>
  <c r="C32" i="1"/>
  <c r="T31" i="1"/>
  <c r="R31" i="1"/>
  <c r="R33" i="1" s="1"/>
  <c r="Q31" i="1"/>
  <c r="Q33" i="1" s="1"/>
  <c r="P31" i="1"/>
  <c r="P33" i="1" s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31" i="1" s="1"/>
  <c r="N30" i="1"/>
  <c r="T30" i="1" s="1"/>
  <c r="M30" i="1"/>
  <c r="L30" i="1"/>
  <c r="K30" i="1"/>
  <c r="S30" i="1" s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T29" i="1" s="1"/>
  <c r="E29" i="1"/>
  <c r="S29" i="1" s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T28" i="1" s="1"/>
  <c r="C28" i="1"/>
  <c r="S28" i="1" s="1"/>
  <c r="T27" i="1"/>
  <c r="N27" i="1"/>
  <c r="M27" i="1"/>
  <c r="S27" i="1" s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T26" i="1" s="1"/>
  <c r="G26" i="1"/>
  <c r="S26" i="1" s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T25" i="1" s="1"/>
  <c r="C25" i="1"/>
  <c r="S25" i="1" s="1"/>
  <c r="T24" i="1"/>
  <c r="S24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T23" i="1" s="1"/>
  <c r="K23" i="1"/>
  <c r="J23" i="1"/>
  <c r="I23" i="1"/>
  <c r="S23" i="1" s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T22" i="1" s="1"/>
  <c r="C22" i="1"/>
  <c r="S22" i="1" s="1"/>
  <c r="N21" i="1"/>
  <c r="M21" i="1"/>
  <c r="L21" i="1"/>
  <c r="K21" i="1"/>
  <c r="J21" i="1"/>
  <c r="I21" i="1"/>
  <c r="H21" i="1"/>
  <c r="G21" i="1"/>
  <c r="F21" i="1"/>
  <c r="E21" i="1"/>
  <c r="D21" i="1"/>
  <c r="T21" i="1" s="1"/>
  <c r="C21" i="1"/>
  <c r="S21" i="1" s="1"/>
  <c r="N20" i="1"/>
  <c r="T20" i="1" s="1"/>
  <c r="M20" i="1"/>
  <c r="L20" i="1"/>
  <c r="K20" i="1"/>
  <c r="S20" i="1" s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T19" i="1" s="1"/>
  <c r="E19" i="1"/>
  <c r="S19" i="1" s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T18" i="1" s="1"/>
  <c r="C18" i="1"/>
  <c r="S18" i="1" s="1"/>
  <c r="T17" i="1"/>
  <c r="N17" i="1"/>
  <c r="M17" i="1"/>
  <c r="S17" i="1" s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T16" i="1" s="1"/>
  <c r="G16" i="1"/>
  <c r="S16" i="1" s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T15" i="1" s="1"/>
  <c r="C15" i="1"/>
  <c r="S15" i="1" s="1"/>
  <c r="T14" i="1"/>
  <c r="S14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T13" i="1" s="1"/>
  <c r="K13" i="1"/>
  <c r="J13" i="1"/>
  <c r="I13" i="1"/>
  <c r="S13" i="1" s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T12" i="1" s="1"/>
  <c r="C12" i="1"/>
  <c r="S12" i="1" s="1"/>
  <c r="N11" i="1"/>
  <c r="M11" i="1"/>
  <c r="L11" i="1"/>
  <c r="K11" i="1"/>
  <c r="J11" i="1"/>
  <c r="I11" i="1"/>
  <c r="H11" i="1"/>
  <c r="G11" i="1"/>
  <c r="F11" i="1"/>
  <c r="E11" i="1"/>
  <c r="D11" i="1"/>
  <c r="T11" i="1" s="1"/>
  <c r="C11" i="1"/>
  <c r="S11" i="1" s="1"/>
  <c r="N10" i="1"/>
  <c r="T10" i="1" s="1"/>
  <c r="M10" i="1"/>
  <c r="L10" i="1"/>
  <c r="K10" i="1"/>
  <c r="S10" i="1" s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T9" i="1" s="1"/>
  <c r="E9" i="1"/>
  <c r="S9" i="1" s="1"/>
  <c r="D9" i="1"/>
  <c r="C9" i="1"/>
  <c r="N8" i="1"/>
  <c r="M8" i="1"/>
  <c r="L8" i="1"/>
  <c r="K8" i="1"/>
  <c r="J8" i="1"/>
  <c r="I8" i="1"/>
  <c r="H8" i="1"/>
  <c r="G8" i="1"/>
  <c r="F8" i="1"/>
  <c r="F33" i="1" s="1"/>
  <c r="E8" i="1"/>
  <c r="D8" i="1"/>
  <c r="T8" i="1" s="1"/>
  <c r="C8" i="1"/>
  <c r="S8" i="1" s="1"/>
  <c r="T7" i="1"/>
  <c r="N7" i="1"/>
  <c r="N33" i="1" s="1"/>
  <c r="M7" i="1"/>
  <c r="S7" i="1" s="1"/>
  <c r="J7" i="1"/>
  <c r="I7" i="1"/>
  <c r="H7" i="1"/>
  <c r="G7" i="1"/>
  <c r="F7" i="1"/>
  <c r="E7" i="1"/>
  <c r="D7" i="1"/>
  <c r="C7" i="1"/>
  <c r="N6" i="1"/>
  <c r="M6" i="1"/>
  <c r="M33" i="1" s="1"/>
  <c r="L6" i="1"/>
  <c r="L33" i="1" s="1"/>
  <c r="K6" i="1"/>
  <c r="K33" i="1" s="1"/>
  <c r="J6" i="1"/>
  <c r="J33" i="1" s="1"/>
  <c r="I6" i="1"/>
  <c r="I33" i="1" s="1"/>
  <c r="H6" i="1"/>
  <c r="H33" i="1" s="1"/>
  <c r="G6" i="1"/>
  <c r="G33" i="1" s="1"/>
  <c r="F6" i="1"/>
  <c r="T6" i="1" s="1"/>
  <c r="E6" i="1"/>
  <c r="S6" i="1" s="1"/>
  <c r="D6" i="1"/>
  <c r="C6" i="1"/>
  <c r="N5" i="1"/>
  <c r="M5" i="1"/>
  <c r="L5" i="1"/>
  <c r="K5" i="1"/>
  <c r="J5" i="1"/>
  <c r="I5" i="1"/>
  <c r="H5" i="1"/>
  <c r="G5" i="1"/>
  <c r="F5" i="1"/>
  <c r="E5" i="1"/>
  <c r="D5" i="1"/>
  <c r="T5" i="1" s="1"/>
  <c r="C5" i="1"/>
  <c r="S5" i="1" s="1"/>
  <c r="H303" i="5" l="1"/>
  <c r="C7" i="5"/>
  <c r="H3" i="5" s="1"/>
  <c r="H63" i="5"/>
  <c r="H423" i="5"/>
  <c r="H123" i="5"/>
  <c r="C187" i="5"/>
  <c r="H183" i="5" s="1"/>
  <c r="G104" i="3"/>
  <c r="E4" i="3" s="1"/>
  <c r="I104" i="3"/>
  <c r="C33" i="2"/>
  <c r="E33" i="2"/>
  <c r="T8" i="2"/>
  <c r="T33" i="2" s="1"/>
  <c r="T31" i="2"/>
  <c r="S31" i="2"/>
  <c r="S33" i="2" s="1"/>
  <c r="S33" i="1"/>
  <c r="T33" i="1"/>
  <c r="C33" i="1"/>
  <c r="D33" i="1"/>
  <c r="E33" i="1"/>
  <c r="F183" i="5" l="1"/>
  <c r="F243" i="5"/>
  <c r="F123" i="5"/>
  <c r="F303" i="5"/>
  <c r="F423" i="5"/>
  <c r="F3" i="5"/>
  <c r="F363" i="5"/>
  <c r="F63" i="5"/>
</calcChain>
</file>

<file path=xl/sharedStrings.xml><?xml version="1.0" encoding="utf-8"?>
<sst xmlns="http://schemas.openxmlformats.org/spreadsheetml/2006/main" count="4736" uniqueCount="581">
  <si>
    <t>鹿  児  島  県  全  紙  折  込  部  数  表</t>
  </si>
  <si>
    <t>南日本</t>
  </si>
  <si>
    <t>読　売</t>
  </si>
  <si>
    <t>朝　日</t>
  </si>
  <si>
    <t>毎　日</t>
  </si>
  <si>
    <t>西日本</t>
  </si>
  <si>
    <t>日本経済</t>
    <rPh sb="0" eb="2">
      <t>ニホン</t>
    </rPh>
    <rPh sb="2" eb="4">
      <t>ケイザイ</t>
    </rPh>
    <phoneticPr fontId="8"/>
  </si>
  <si>
    <t>奄美</t>
    <rPh sb="0" eb="2">
      <t>アマミ</t>
    </rPh>
    <phoneticPr fontId="8"/>
  </si>
  <si>
    <t>南海日日</t>
    <rPh sb="0" eb="2">
      <t>ナンカイ</t>
    </rPh>
    <rPh sb="2" eb="4">
      <t>ニチニチ</t>
    </rPh>
    <phoneticPr fontId="8"/>
  </si>
  <si>
    <t>合計</t>
  </si>
  <si>
    <t>部数</t>
  </si>
  <si>
    <t>配布数</t>
  </si>
  <si>
    <t>配布数</t>
    <rPh sb="2" eb="3">
      <t>スウ</t>
    </rPh>
    <phoneticPr fontId="8"/>
  </si>
  <si>
    <r>
      <t>鹿　児　島　市</t>
    </r>
    <r>
      <rPr>
        <sz val="12"/>
        <rFont val="ＭＳ 明朝"/>
        <family val="1"/>
        <charset val="128"/>
      </rPr>
      <t/>
    </r>
    <phoneticPr fontId="8"/>
  </si>
  <si>
    <t>　鹿児島市(旧)</t>
    <rPh sb="1" eb="5">
      <t>カゴシマシ</t>
    </rPh>
    <rPh sb="6" eb="7">
      <t>キュウ</t>
    </rPh>
    <phoneticPr fontId="8"/>
  </si>
  <si>
    <t>　鹿児島市(新)</t>
    <rPh sb="1" eb="5">
      <t>カゴシマシ</t>
    </rPh>
    <rPh sb="6" eb="7">
      <t>シン</t>
    </rPh>
    <phoneticPr fontId="8"/>
  </si>
  <si>
    <t>日　置　市</t>
    <rPh sb="0" eb="1">
      <t>ヒ</t>
    </rPh>
    <rPh sb="2" eb="3">
      <t>チ</t>
    </rPh>
    <rPh sb="4" eb="5">
      <t>シ</t>
    </rPh>
    <phoneticPr fontId="8"/>
  </si>
  <si>
    <t>南　九　州　市</t>
    <rPh sb="0" eb="1">
      <t>ミナミ</t>
    </rPh>
    <rPh sb="2" eb="3">
      <t>キュウ</t>
    </rPh>
    <rPh sb="4" eb="5">
      <t>シュウ</t>
    </rPh>
    <rPh sb="6" eb="7">
      <t>シ</t>
    </rPh>
    <phoneticPr fontId="8"/>
  </si>
  <si>
    <r>
      <t>南　さ　つ　ま　市</t>
    </r>
    <r>
      <rPr>
        <sz val="12"/>
        <rFont val="ＭＳ 明朝"/>
        <family val="1"/>
        <charset val="128"/>
      </rPr>
      <t/>
    </r>
    <rPh sb="0" eb="1">
      <t>ミナミ</t>
    </rPh>
    <rPh sb="8" eb="9">
      <t>シ</t>
    </rPh>
    <phoneticPr fontId="8"/>
  </si>
  <si>
    <t>指　宿　市</t>
    <rPh sb="0" eb="1">
      <t>ユビ</t>
    </rPh>
    <rPh sb="2" eb="3">
      <t>ヤド</t>
    </rPh>
    <rPh sb="4" eb="5">
      <t>シ</t>
    </rPh>
    <phoneticPr fontId="8"/>
  </si>
  <si>
    <t>枕　崎　市</t>
    <phoneticPr fontId="8"/>
  </si>
  <si>
    <t>いちき串木野市</t>
    <rPh sb="3" eb="4">
      <t>クシ</t>
    </rPh>
    <rPh sb="4" eb="5">
      <t>キ</t>
    </rPh>
    <rPh sb="5" eb="6">
      <t>ノ</t>
    </rPh>
    <phoneticPr fontId="8"/>
  </si>
  <si>
    <t>薩摩川内市</t>
    <rPh sb="0" eb="2">
      <t>サツマ</t>
    </rPh>
    <rPh sb="2" eb="5">
      <t>センダイシ</t>
    </rPh>
    <phoneticPr fontId="8"/>
  </si>
  <si>
    <t>阿　久　根　市</t>
    <phoneticPr fontId="8"/>
  </si>
  <si>
    <r>
      <t>出　水　郡</t>
    </r>
    <r>
      <rPr>
        <sz val="12"/>
        <rFont val="ＭＳ 明朝"/>
        <family val="1"/>
        <charset val="128"/>
      </rPr>
      <t/>
    </r>
    <rPh sb="0" eb="1">
      <t>デ</t>
    </rPh>
    <rPh sb="2" eb="3">
      <t>ミズ</t>
    </rPh>
    <rPh sb="4" eb="5">
      <t>グン</t>
    </rPh>
    <phoneticPr fontId="8"/>
  </si>
  <si>
    <t>出　水　市</t>
  </si>
  <si>
    <r>
      <t>薩　摩　郡</t>
    </r>
    <r>
      <rPr>
        <sz val="12"/>
        <rFont val="ＭＳ 明朝"/>
        <family val="1"/>
        <charset val="128"/>
      </rPr>
      <t/>
    </r>
    <rPh sb="0" eb="1">
      <t>サツ</t>
    </rPh>
    <rPh sb="2" eb="3">
      <t>マ</t>
    </rPh>
    <rPh sb="4" eb="5">
      <t>グン</t>
    </rPh>
    <phoneticPr fontId="8"/>
  </si>
  <si>
    <t>伊　佐　市</t>
    <phoneticPr fontId="8"/>
  </si>
  <si>
    <t>姶　良　郡</t>
    <phoneticPr fontId="8"/>
  </si>
  <si>
    <t>姶　良　市</t>
    <rPh sb="0" eb="1">
      <t>アイ</t>
    </rPh>
    <rPh sb="2" eb="3">
      <t>リョウ</t>
    </rPh>
    <rPh sb="4" eb="5">
      <t>シ</t>
    </rPh>
    <phoneticPr fontId="8"/>
  </si>
  <si>
    <r>
      <t>霧　島　市</t>
    </r>
    <r>
      <rPr>
        <sz val="12"/>
        <rFont val="ＭＳ 明朝"/>
        <family val="1"/>
        <charset val="128"/>
      </rPr>
      <t/>
    </r>
    <rPh sb="0" eb="1">
      <t>キリ</t>
    </rPh>
    <rPh sb="2" eb="3">
      <t>シマ</t>
    </rPh>
    <rPh sb="4" eb="5">
      <t>シ</t>
    </rPh>
    <phoneticPr fontId="8"/>
  </si>
  <si>
    <t>曽　於　市</t>
    <rPh sb="0" eb="1">
      <t>ゾ</t>
    </rPh>
    <rPh sb="2" eb="3">
      <t>オ</t>
    </rPh>
    <rPh sb="4" eb="5">
      <t>シ</t>
    </rPh>
    <phoneticPr fontId="8"/>
  </si>
  <si>
    <t>曽　於　郡</t>
    <rPh sb="0" eb="1">
      <t>ゾ</t>
    </rPh>
    <rPh sb="2" eb="3">
      <t>オ</t>
    </rPh>
    <rPh sb="4" eb="5">
      <t>グン</t>
    </rPh>
    <phoneticPr fontId="8"/>
  </si>
  <si>
    <t>鹿　屋　市</t>
    <phoneticPr fontId="8"/>
  </si>
  <si>
    <t>志　布　志　市</t>
    <rPh sb="0" eb="1">
      <t>ココロザシ</t>
    </rPh>
    <rPh sb="2" eb="3">
      <t>ヌノ</t>
    </rPh>
    <rPh sb="4" eb="5">
      <t>ココロザシ</t>
    </rPh>
    <rPh sb="6" eb="7">
      <t>シ</t>
    </rPh>
    <phoneticPr fontId="8"/>
  </si>
  <si>
    <t>垂　水　市</t>
    <rPh sb="0" eb="1">
      <t>タレ</t>
    </rPh>
    <rPh sb="2" eb="3">
      <t>ミズ</t>
    </rPh>
    <rPh sb="4" eb="5">
      <t>シ</t>
    </rPh>
    <phoneticPr fontId="8"/>
  </si>
  <si>
    <r>
      <t>肝　属　郡</t>
    </r>
    <r>
      <rPr>
        <sz val="12"/>
        <rFont val="ＭＳ 明朝"/>
        <family val="1"/>
        <charset val="128"/>
      </rPr>
      <t/>
    </r>
    <rPh sb="0" eb="1">
      <t>キモ</t>
    </rPh>
    <rPh sb="2" eb="3">
      <t>ゾク</t>
    </rPh>
    <rPh sb="4" eb="5">
      <t>グン</t>
    </rPh>
    <phoneticPr fontId="8"/>
  </si>
  <si>
    <t>西　之　表　市</t>
  </si>
  <si>
    <t>熊　毛　郡</t>
  </si>
  <si>
    <t>奄　美　市</t>
    <rPh sb="0" eb="1">
      <t>タチマ</t>
    </rPh>
    <rPh sb="2" eb="3">
      <t>ビ</t>
    </rPh>
    <phoneticPr fontId="8"/>
  </si>
  <si>
    <r>
      <t>大　島　郡</t>
    </r>
    <r>
      <rPr>
        <sz val="12"/>
        <rFont val="ＭＳ 明朝"/>
        <family val="1"/>
        <charset val="128"/>
      </rPr>
      <t/>
    </r>
    <rPh sb="0" eb="1">
      <t>ダイ</t>
    </rPh>
    <rPh sb="2" eb="3">
      <t>シマ</t>
    </rPh>
    <rPh sb="4" eb="5">
      <t>グン</t>
    </rPh>
    <phoneticPr fontId="8"/>
  </si>
  <si>
    <t>合　　　計</t>
  </si>
  <si>
    <t>スポンサー名</t>
  </si>
  <si>
    <t>折込日</t>
    <rPh sb="0" eb="2">
      <t>オリコミ</t>
    </rPh>
    <rPh sb="2" eb="3">
      <t>ビ</t>
    </rPh>
    <phoneticPr fontId="8"/>
  </si>
  <si>
    <t>サイズ</t>
  </si>
  <si>
    <t>折込部数</t>
    <rPh sb="2" eb="4">
      <t>ブスウ</t>
    </rPh>
    <phoneticPr fontId="8"/>
  </si>
  <si>
    <t>請求先</t>
    <rPh sb="0" eb="2">
      <t>セイキュウ</t>
    </rPh>
    <rPh sb="2" eb="3">
      <t>サキ</t>
    </rPh>
    <phoneticPr fontId="8"/>
  </si>
  <si>
    <t>備　考</t>
  </si>
  <si>
    <t>鹿児島市-①</t>
    <phoneticPr fontId="8"/>
  </si>
  <si>
    <t>折込部数　</t>
    <rPh sb="0" eb="2">
      <t>オリコミ</t>
    </rPh>
    <rPh sb="2" eb="4">
      <t>ブスウ</t>
    </rPh>
    <phoneticPr fontId="8"/>
  </si>
  <si>
    <r>
      <t>／</t>
    </r>
    <r>
      <rPr>
        <sz val="16"/>
        <color indexed="8"/>
        <rFont val="ＭＳ Ｐゴシック"/>
        <family val="3"/>
        <charset val="128"/>
      </rPr>
      <t>総部数　</t>
    </r>
    <phoneticPr fontId="8"/>
  </si>
  <si>
    <t>（旧市内計</t>
    <rPh sb="1" eb="4">
      <t>キュウシナイ</t>
    </rPh>
    <rPh sb="4" eb="5">
      <t>ケイ</t>
    </rPh>
    <phoneticPr fontId="8"/>
  </si>
  <si>
    <t>）</t>
    <phoneticPr fontId="28"/>
  </si>
  <si>
    <t>（新市内計</t>
    <rPh sb="1" eb="2">
      <t>シン</t>
    </rPh>
    <rPh sb="2" eb="4">
      <t>シナイ</t>
    </rPh>
    <rPh sb="4" eb="5">
      <t>ケイ</t>
    </rPh>
    <phoneticPr fontId="8"/>
  </si>
  <si>
    <t>＊は合売店</t>
  </si>
  <si>
    <t>南日本新聞販売所 取扱数</t>
    <rPh sb="11" eb="12">
      <t>スウ</t>
    </rPh>
    <phoneticPr fontId="28"/>
  </si>
  <si>
    <t xml:space="preserve">    南     日     本</t>
    <phoneticPr fontId="8"/>
  </si>
  <si>
    <t xml:space="preserve">    読            売</t>
    <phoneticPr fontId="8"/>
  </si>
  <si>
    <t xml:space="preserve">    朝            日</t>
    <phoneticPr fontId="8"/>
  </si>
  <si>
    <t xml:space="preserve">    毎            日</t>
    <phoneticPr fontId="8"/>
  </si>
  <si>
    <t xml:space="preserve">    日   本   経   済</t>
    <phoneticPr fontId="8"/>
  </si>
  <si>
    <t>販売店名</t>
  </si>
  <si>
    <t>合計部数</t>
    <rPh sb="0" eb="2">
      <t>ゴウケイ</t>
    </rPh>
    <phoneticPr fontId="8"/>
  </si>
  <si>
    <t>合計配布部数</t>
    <rPh sb="0" eb="2">
      <t>ゴウケイ</t>
    </rPh>
    <phoneticPr fontId="8"/>
  </si>
  <si>
    <t>部　数</t>
    <phoneticPr fontId="8"/>
  </si>
  <si>
    <t>配布部数</t>
    <phoneticPr fontId="8"/>
  </si>
  <si>
    <t>坂之上南</t>
  </si>
  <si>
    <t>＊坂之上南(南)</t>
  </si>
  <si>
    <t>坂之上中央</t>
  </si>
  <si>
    <t>＊坂之上中央・坂之上(南)</t>
  </si>
  <si>
    <t>坂 之 上</t>
  </si>
  <si>
    <t>和　　田</t>
  </si>
  <si>
    <t>＊和田(南)</t>
  </si>
  <si>
    <t>＊和　田</t>
  </si>
  <si>
    <t>＊和　田(南)</t>
  </si>
  <si>
    <t>南 谷 山</t>
  </si>
  <si>
    <t>＊南谷山(南)</t>
  </si>
  <si>
    <t>＊南谷山</t>
  </si>
  <si>
    <t>谷山中央</t>
  </si>
  <si>
    <t>＊谷山中央</t>
  </si>
  <si>
    <t>東 谷 山</t>
  </si>
  <si>
    <t>＊東谷山(南)</t>
  </si>
  <si>
    <t>＊東谷山</t>
  </si>
  <si>
    <t>西 谷 山</t>
  </si>
  <si>
    <t>＊西谷山(南)</t>
  </si>
  <si>
    <t>＊西谷山</t>
  </si>
  <si>
    <t>中　　山</t>
  </si>
  <si>
    <t>＊中山(南)</t>
  </si>
  <si>
    <t>星 ケ 峯</t>
  </si>
  <si>
    <t>＊星ヶ峯(南)</t>
  </si>
  <si>
    <t>皇 徳 寺</t>
  </si>
  <si>
    <t>＊皇徳寺(南)</t>
  </si>
  <si>
    <t>＊皇徳寺</t>
  </si>
  <si>
    <t>桜 ケ 丘</t>
  </si>
  <si>
    <t>＊桜ヶ丘(南)</t>
  </si>
  <si>
    <t>＊桜ヶ丘</t>
  </si>
  <si>
    <t>宇　　宿</t>
  </si>
  <si>
    <t>＊宇宿(南)</t>
  </si>
  <si>
    <t>＊宇　宿</t>
  </si>
  <si>
    <t>＊宇　宿(南)</t>
  </si>
  <si>
    <t>南 紫 原</t>
  </si>
  <si>
    <t>＊南紫原(南)</t>
  </si>
  <si>
    <t>＊南紫原</t>
  </si>
  <si>
    <t>真　　砂</t>
  </si>
  <si>
    <t>＊真砂(南)</t>
  </si>
  <si>
    <t>＊真　砂</t>
  </si>
  <si>
    <t>＊真　砂(南)</t>
  </si>
  <si>
    <t>鴨　　池</t>
  </si>
  <si>
    <t>＊鴨池(南)</t>
  </si>
  <si>
    <t>＊鴨　池</t>
  </si>
  <si>
    <t>＊鴨　池(南)</t>
  </si>
  <si>
    <t>下 荒 田</t>
  </si>
  <si>
    <t>＊下荒田(南)</t>
  </si>
  <si>
    <t>＊下荒田</t>
  </si>
  <si>
    <t>上 荒 田</t>
  </si>
  <si>
    <t>＊上荒田</t>
  </si>
  <si>
    <t>唐　　湊</t>
  </si>
  <si>
    <t>＊唐　湊</t>
  </si>
  <si>
    <t>南 田 上</t>
  </si>
  <si>
    <t>＊南田上(南)</t>
  </si>
  <si>
    <t>＊南田上</t>
  </si>
  <si>
    <t>田　　上</t>
  </si>
  <si>
    <t>＊田　上</t>
  </si>
  <si>
    <t>西 田 上</t>
  </si>
  <si>
    <t>＊西田上</t>
  </si>
  <si>
    <t>西郷団地</t>
  </si>
  <si>
    <t>＊西郷団地</t>
  </si>
  <si>
    <t>武岡明和</t>
  </si>
  <si>
    <t>＊武岡明和(南)</t>
  </si>
  <si>
    <t>＊武岡明和</t>
  </si>
  <si>
    <t>伊敷中央</t>
  </si>
  <si>
    <t>＊伊敷中央(南)</t>
  </si>
  <si>
    <t>伊敷団地</t>
  </si>
  <si>
    <t>＊伊敷団地(南)</t>
  </si>
  <si>
    <t>＊伊敷団地</t>
  </si>
  <si>
    <t>緑 ヶ 丘</t>
  </si>
  <si>
    <t>＊緑ヶ丘(南)</t>
  </si>
  <si>
    <t>花野光ヶ丘</t>
  </si>
  <si>
    <t>＊花野光ヶ丘(南)</t>
  </si>
  <si>
    <t>＊花野光ヶ丘</t>
  </si>
  <si>
    <t>伊 敷 台</t>
  </si>
  <si>
    <t>玉里団地</t>
  </si>
  <si>
    <t>城山北部</t>
  </si>
  <si>
    <t>＊城山北部</t>
  </si>
  <si>
    <t>城西中央</t>
  </si>
  <si>
    <t>＊城西中央</t>
  </si>
  <si>
    <t>武　　町</t>
  </si>
  <si>
    <t>＊武　町</t>
  </si>
  <si>
    <t>鶴　　丸</t>
  </si>
  <si>
    <t>＊鶴　丸</t>
  </si>
  <si>
    <t>城　　南</t>
  </si>
  <si>
    <t>＊城　南</t>
  </si>
  <si>
    <t>中　　央</t>
  </si>
  <si>
    <t>＊中　央</t>
  </si>
  <si>
    <t>城　　東</t>
  </si>
  <si>
    <t>＊城　東</t>
  </si>
  <si>
    <t>東　　部</t>
  </si>
  <si>
    <t>上　　町</t>
  </si>
  <si>
    <t>吉野中央</t>
  </si>
  <si>
    <t>＊吉野中央(南)</t>
  </si>
  <si>
    <t>＊吉野中央</t>
  </si>
  <si>
    <t>吉　　野</t>
  </si>
  <si>
    <t>＊吉野(南)</t>
  </si>
  <si>
    <t>＊吉　野</t>
  </si>
  <si>
    <t>吉 田 南</t>
  </si>
  <si>
    <t>＊吉田南(南)</t>
  </si>
  <si>
    <t>桜　　島</t>
  </si>
  <si>
    <t>＊桜島(南)</t>
  </si>
  <si>
    <t>＊桜　島(南)</t>
  </si>
  <si>
    <t>鹿児島市-②</t>
    <phoneticPr fontId="8"/>
  </si>
  <si>
    <r>
      <t>／</t>
    </r>
    <r>
      <rPr>
        <sz val="16"/>
        <color indexed="9"/>
        <rFont val="ＭＳ Ｐゴシック"/>
        <family val="3"/>
        <charset val="128"/>
      </rPr>
      <t>総部数　</t>
    </r>
    <phoneticPr fontId="8"/>
  </si>
  <si>
    <t>◆は新市内</t>
    <rPh sb="2" eb="3">
      <t>シン</t>
    </rPh>
    <rPh sb="3" eb="5">
      <t>シナイ</t>
    </rPh>
    <phoneticPr fontId="8"/>
  </si>
  <si>
    <t>全　国　紙　専　売　店　・　合　売　店</t>
  </si>
  <si>
    <t>＊伊敷(朝)</t>
  </si>
  <si>
    <t>＊吉　野(朝)</t>
  </si>
  <si>
    <t>伊　　敷</t>
  </si>
  <si>
    <t>＊伊　敷(朝)</t>
  </si>
  <si>
    <t>甲　　東</t>
  </si>
  <si>
    <t>田上･武岡</t>
  </si>
  <si>
    <t>＊田上・武岡(朝)</t>
  </si>
  <si>
    <t>城西・薬師</t>
  </si>
  <si>
    <t>＊城西・薬師(朝)</t>
  </si>
  <si>
    <t>鹿児島東部</t>
  </si>
  <si>
    <t>＊鹿児島東部(朝)</t>
  </si>
  <si>
    <t>草 牟 田</t>
  </si>
  <si>
    <t>荒田・鴨池</t>
  </si>
  <si>
    <t>＊荒田・鴨池(朝)</t>
  </si>
  <si>
    <t>城　　西</t>
  </si>
  <si>
    <t>紫　　原</t>
  </si>
  <si>
    <t>＊紫　原(朝)</t>
  </si>
  <si>
    <t>西鹿児島</t>
  </si>
  <si>
    <t>武　　岡</t>
  </si>
  <si>
    <t>南鹿児島</t>
  </si>
  <si>
    <t>谷山東部</t>
  </si>
  <si>
    <t>谷　　山</t>
  </si>
  <si>
    <t>桜 ヶ 丘</t>
  </si>
  <si>
    <t>荒　　田</t>
  </si>
  <si>
    <t>新 市 内 は 市 外 料 金 を 適 用</t>
    <phoneticPr fontId="28"/>
  </si>
  <si>
    <t>◆喜　入</t>
  </si>
  <si>
    <t>◆＊喜　入</t>
  </si>
  <si>
    <t>◆松　元</t>
  </si>
  <si>
    <t>◆＊松　元</t>
  </si>
  <si>
    <t>◆郡　山</t>
  </si>
  <si>
    <t>◆＊郡　山</t>
  </si>
  <si>
    <t>　旧市内計</t>
  </si>
  <si>
    <t>　旧市内計</t>
    <rPh sb="1" eb="2">
      <t>キュウ</t>
    </rPh>
    <rPh sb="2" eb="4">
      <t>シナイ</t>
    </rPh>
    <rPh sb="4" eb="5">
      <t>ケイ</t>
    </rPh>
    <phoneticPr fontId="8"/>
  </si>
  <si>
    <t>◆新市内計</t>
  </si>
  <si>
    <t>◆新市内計</t>
    <rPh sb="1" eb="2">
      <t>シン</t>
    </rPh>
    <rPh sb="2" eb="4">
      <t>シナイ</t>
    </rPh>
    <rPh sb="4" eb="5">
      <t>ケイ</t>
    </rPh>
    <phoneticPr fontId="8"/>
  </si>
  <si>
    <t>販売所取扱計</t>
    <rPh sb="0" eb="3">
      <t>ハンバイショ</t>
    </rPh>
    <rPh sb="3" eb="5">
      <t>トリアツカイ</t>
    </rPh>
    <rPh sb="5" eb="6">
      <t>ケイ</t>
    </rPh>
    <phoneticPr fontId="28"/>
  </si>
  <si>
    <t>南日本計</t>
    <rPh sb="0" eb="1">
      <t>ミナミ</t>
    </rPh>
    <rPh sb="1" eb="3">
      <t>ニホン</t>
    </rPh>
    <rPh sb="3" eb="4">
      <t>ケイ</t>
    </rPh>
    <phoneticPr fontId="8"/>
  </si>
  <si>
    <t>読売計</t>
    <rPh sb="0" eb="2">
      <t>ヨミウリ</t>
    </rPh>
    <rPh sb="2" eb="3">
      <t>ケイ</t>
    </rPh>
    <phoneticPr fontId="8"/>
  </si>
  <si>
    <t>朝日計</t>
    <rPh sb="0" eb="2">
      <t>アサヒ</t>
    </rPh>
    <rPh sb="2" eb="3">
      <t>ケイ</t>
    </rPh>
    <phoneticPr fontId="28"/>
  </si>
  <si>
    <t>毎日計</t>
    <rPh sb="0" eb="2">
      <t>マイニチ</t>
    </rPh>
    <rPh sb="2" eb="3">
      <t>ケイ</t>
    </rPh>
    <phoneticPr fontId="8"/>
  </si>
  <si>
    <t>日経計</t>
    <rPh sb="0" eb="2">
      <t>ニッケイ</t>
    </rPh>
    <rPh sb="2" eb="3">
      <t>ケイ</t>
    </rPh>
    <phoneticPr fontId="8"/>
  </si>
  <si>
    <t>日置市</t>
    <rPh sb="2" eb="3">
      <t>シ</t>
    </rPh>
    <phoneticPr fontId="8"/>
  </si>
  <si>
    <t>吹　　上</t>
  </si>
  <si>
    <t>＊吹　上</t>
  </si>
  <si>
    <t>日　　置</t>
  </si>
  <si>
    <t>＊日　置</t>
  </si>
  <si>
    <t>伊 集 院</t>
  </si>
  <si>
    <t>＊伊集院</t>
  </si>
  <si>
    <t>伊集院中央</t>
  </si>
  <si>
    <t>＊伊集院中央</t>
  </si>
  <si>
    <t>伊集院北</t>
  </si>
  <si>
    <t>＊伊集院北</t>
  </si>
  <si>
    <t>＊伊集院北部</t>
  </si>
  <si>
    <t>東 市 来</t>
  </si>
  <si>
    <t>＊東市来</t>
  </si>
  <si>
    <t>南九州市</t>
    <rPh sb="0" eb="1">
      <t>ミナミ</t>
    </rPh>
    <rPh sb="1" eb="3">
      <t>キュウシュウ</t>
    </rPh>
    <rPh sb="3" eb="4">
      <t>シ</t>
    </rPh>
    <phoneticPr fontId="8"/>
  </si>
  <si>
    <r>
      <t>／</t>
    </r>
    <r>
      <rPr>
        <sz val="16"/>
        <color indexed="8"/>
        <rFont val="ＭＳ 明朝"/>
        <family val="1"/>
        <charset val="128"/>
      </rPr>
      <t>総部数　</t>
    </r>
    <phoneticPr fontId="8"/>
  </si>
  <si>
    <t>川　　辺</t>
  </si>
  <si>
    <t>＊川　辺</t>
  </si>
  <si>
    <t>南九州中央</t>
  </si>
  <si>
    <t>＊南九州中央</t>
  </si>
  <si>
    <t>えい開聞</t>
  </si>
  <si>
    <t>＊えい開聞</t>
  </si>
  <si>
    <t>南さつま市</t>
    <rPh sb="0" eb="1">
      <t>ミナミ</t>
    </rPh>
    <phoneticPr fontId="8"/>
  </si>
  <si>
    <t>加 世 田</t>
  </si>
  <si>
    <t>＊加世田</t>
  </si>
  <si>
    <t>加世田西部</t>
  </si>
  <si>
    <t>＊加世田西部</t>
  </si>
  <si>
    <t>大浦笠沙</t>
  </si>
  <si>
    <t>＊大浦笠沙</t>
  </si>
  <si>
    <t>指宿市</t>
    <phoneticPr fontId="8"/>
  </si>
  <si>
    <t>指　　宿</t>
  </si>
  <si>
    <t>＊指　宿</t>
  </si>
  <si>
    <t>指宿北部</t>
  </si>
  <si>
    <t>＊指宿北部</t>
  </si>
  <si>
    <t>山　　川</t>
  </si>
  <si>
    <t>＊山　川</t>
  </si>
  <si>
    <t>枕崎市</t>
  </si>
  <si>
    <t>枕　　崎</t>
  </si>
  <si>
    <t>＊枕　崎</t>
  </si>
  <si>
    <t>いちき串木野市</t>
    <phoneticPr fontId="8"/>
  </si>
  <si>
    <t>串 木 野</t>
  </si>
  <si>
    <t>＊串木野</t>
  </si>
  <si>
    <t>串木野西部</t>
  </si>
  <si>
    <t>＊串木野西部</t>
  </si>
  <si>
    <t>市　　来</t>
  </si>
  <si>
    <t>＊市　来</t>
  </si>
  <si>
    <t>薩摩川内市</t>
    <rPh sb="0" eb="2">
      <t>サツマ</t>
    </rPh>
    <phoneticPr fontId="8"/>
  </si>
  <si>
    <t>★は離島</t>
  </si>
  <si>
    <t>川　　内</t>
  </si>
  <si>
    <t>＊川　内</t>
  </si>
  <si>
    <t>さつま川内</t>
  </si>
  <si>
    <t>＊さつま川内</t>
  </si>
  <si>
    <t>隈 之 城</t>
  </si>
  <si>
    <t>＊隈之城</t>
  </si>
  <si>
    <t>西　　方</t>
  </si>
  <si>
    <t>＊西　方</t>
  </si>
  <si>
    <t>川 内 北</t>
  </si>
  <si>
    <t>＊川内北</t>
  </si>
  <si>
    <t>川内南部</t>
  </si>
  <si>
    <t>＊川内南(市比野)</t>
  </si>
  <si>
    <t>＊川内南部</t>
  </si>
  <si>
    <t>入　　来</t>
  </si>
  <si>
    <t>＊入　来</t>
  </si>
  <si>
    <t>祁 答 院</t>
  </si>
  <si>
    <t>＊祁答院</t>
  </si>
  <si>
    <t>★長  浜</t>
  </si>
  <si>
    <t>★青  瀬</t>
  </si>
  <si>
    <t>★鹿  島</t>
  </si>
  <si>
    <t>★里</t>
  </si>
  <si>
    <t>★中  甑</t>
  </si>
  <si>
    <t>★＊中　甑</t>
  </si>
  <si>
    <t>★江  石</t>
  </si>
  <si>
    <t>★平  良</t>
  </si>
  <si>
    <t>川内中央</t>
  </si>
  <si>
    <t>上 川 内</t>
  </si>
  <si>
    <t>川内向田</t>
  </si>
  <si>
    <t>阿久根市</t>
    <phoneticPr fontId="8"/>
  </si>
  <si>
    <t>阿久根</t>
  </si>
  <si>
    <t>＊阿久根</t>
  </si>
  <si>
    <t>阿久根脇本</t>
  </si>
  <si>
    <t>＊阿久根脇本</t>
  </si>
  <si>
    <t>阿 久 根</t>
  </si>
  <si>
    <t>出水郡</t>
    <phoneticPr fontId="8"/>
  </si>
  <si>
    <t>西長島</t>
  </si>
  <si>
    <t>＊西長島</t>
  </si>
  <si>
    <t>東長島</t>
  </si>
  <si>
    <t>＊東長島</t>
  </si>
  <si>
    <t>出水市</t>
    <phoneticPr fontId="8"/>
  </si>
  <si>
    <t>出　　水</t>
  </si>
  <si>
    <t>＊出　水</t>
  </si>
  <si>
    <t>出水西部</t>
  </si>
  <si>
    <t>＊出水西部</t>
  </si>
  <si>
    <t>出水北部</t>
  </si>
  <si>
    <t>＊出水北部</t>
  </si>
  <si>
    <t>高 尾 野</t>
  </si>
  <si>
    <t>＊高尾野</t>
  </si>
  <si>
    <t>野　　田</t>
  </si>
  <si>
    <t>＊野　田</t>
  </si>
  <si>
    <t>薩摩郡</t>
    <phoneticPr fontId="8"/>
  </si>
  <si>
    <t>宮 之 城</t>
  </si>
  <si>
    <t>＊宮之城</t>
  </si>
  <si>
    <t>さ  つ  ま</t>
  </si>
  <si>
    <t>＊さつま</t>
  </si>
  <si>
    <t>＊山  崎(朝)</t>
  </si>
  <si>
    <t>山    崎</t>
  </si>
  <si>
    <t>伊佐市</t>
    <phoneticPr fontId="8"/>
  </si>
  <si>
    <t>大　　口</t>
  </si>
  <si>
    <t>＊大　口</t>
  </si>
  <si>
    <t>大口北部</t>
  </si>
  <si>
    <t>＊大口北部</t>
  </si>
  <si>
    <t>菱　　刈</t>
  </si>
  <si>
    <t>＊菱　刈</t>
  </si>
  <si>
    <t>姶良郡</t>
    <phoneticPr fontId="8"/>
  </si>
  <si>
    <t>湧　　水</t>
  </si>
  <si>
    <t>＊湧　水</t>
  </si>
  <si>
    <t>姶良市</t>
    <rPh sb="2" eb="3">
      <t>シ</t>
    </rPh>
    <phoneticPr fontId="8"/>
  </si>
  <si>
    <t>姶良重富</t>
  </si>
  <si>
    <t>＊姶良重富</t>
  </si>
  <si>
    <t>帖　　佐</t>
  </si>
  <si>
    <t>＊帖　佐</t>
  </si>
  <si>
    <t>姶良東部</t>
  </si>
  <si>
    <t>＊姶良東部</t>
  </si>
  <si>
    <t>姶良蒲生</t>
  </si>
  <si>
    <t>＊姶良蒲生</t>
  </si>
  <si>
    <t>加治木東部</t>
  </si>
  <si>
    <t>＊加治木東部</t>
  </si>
  <si>
    <t>加治木南部</t>
  </si>
  <si>
    <t>＊加治木南部</t>
  </si>
  <si>
    <t>姶    良</t>
  </si>
  <si>
    <t>加 治 木</t>
  </si>
  <si>
    <t>霧島市</t>
    <rPh sb="0" eb="2">
      <t>キリシマ</t>
    </rPh>
    <phoneticPr fontId="8"/>
  </si>
  <si>
    <t>国分中央</t>
  </si>
  <si>
    <t>＊国分中央</t>
  </si>
  <si>
    <t>東 国 分</t>
  </si>
  <si>
    <t>＊東国分</t>
  </si>
  <si>
    <t>国 分 北</t>
  </si>
  <si>
    <t>＊国分北</t>
  </si>
  <si>
    <t>隼　　人</t>
  </si>
  <si>
    <t>＊隼　人</t>
  </si>
  <si>
    <t>日 当 山</t>
  </si>
  <si>
    <t>＊日当山</t>
  </si>
  <si>
    <t>福　　山</t>
  </si>
  <si>
    <t>＊福　山</t>
  </si>
  <si>
    <t>み ぞ べ</t>
  </si>
  <si>
    <t>＊みぞべ</t>
  </si>
  <si>
    <t>霧　　島</t>
  </si>
  <si>
    <t>＊霧　島</t>
  </si>
  <si>
    <t>牧　　園</t>
  </si>
  <si>
    <t>＊牧　園</t>
  </si>
  <si>
    <t>横　　川</t>
  </si>
  <si>
    <t>＊横　川</t>
  </si>
  <si>
    <t>国分東部</t>
  </si>
  <si>
    <t>国分西部</t>
  </si>
  <si>
    <t>国分南部</t>
  </si>
  <si>
    <t>溝    辺</t>
  </si>
  <si>
    <t>霧    島</t>
  </si>
  <si>
    <t>曽於市</t>
    <rPh sb="2" eb="3">
      <t>シ</t>
    </rPh>
    <phoneticPr fontId="8"/>
  </si>
  <si>
    <t>財　　部</t>
  </si>
  <si>
    <t>＊財　部</t>
  </si>
  <si>
    <t>末　　吉</t>
  </si>
  <si>
    <t>＊末　吉</t>
  </si>
  <si>
    <t>岩川西部</t>
  </si>
  <si>
    <t>＊岩川西部</t>
  </si>
  <si>
    <t>大　　隅</t>
  </si>
  <si>
    <t>＊大　隅</t>
  </si>
  <si>
    <t>曽於郡</t>
    <phoneticPr fontId="8"/>
  </si>
  <si>
    <t>大　　崎</t>
  </si>
  <si>
    <t>＊大　崎</t>
  </si>
  <si>
    <t>菱　　田</t>
  </si>
  <si>
    <t>＊菱　田</t>
  </si>
  <si>
    <t>野　　方</t>
  </si>
  <si>
    <t>＊野　方</t>
  </si>
  <si>
    <t>鹿屋市</t>
    <phoneticPr fontId="8"/>
  </si>
  <si>
    <t>鹿屋第一</t>
  </si>
  <si>
    <t>＊鹿屋第一</t>
  </si>
  <si>
    <t>笠 之 原</t>
  </si>
  <si>
    <t>＊笠之原</t>
  </si>
  <si>
    <t>鹿屋西部</t>
  </si>
  <si>
    <t>＊鹿屋西部</t>
  </si>
  <si>
    <t>鹿屋南部</t>
  </si>
  <si>
    <t>＊鹿屋南部</t>
  </si>
  <si>
    <t>大姶良高須</t>
  </si>
  <si>
    <t>＊大姶良高須</t>
  </si>
  <si>
    <t>鹿屋古江</t>
  </si>
  <si>
    <t>＊鹿屋古江</t>
  </si>
  <si>
    <t>＊古　江</t>
  </si>
  <si>
    <t>鹿 屋 北</t>
  </si>
  <si>
    <t>＊鹿屋北</t>
  </si>
  <si>
    <t>輝　　北</t>
  </si>
  <si>
    <t>＊輝　北</t>
  </si>
  <si>
    <t>串　　良</t>
  </si>
  <si>
    <t>＊串　良</t>
  </si>
  <si>
    <t>吾　　平</t>
  </si>
  <si>
    <t>＊吾　平</t>
  </si>
  <si>
    <t>鹿屋東部</t>
  </si>
  <si>
    <t>市　　成</t>
  </si>
  <si>
    <t>志布志市</t>
    <rPh sb="0" eb="3">
      <t>シブシ</t>
    </rPh>
    <rPh sb="3" eb="4">
      <t>シ</t>
    </rPh>
    <phoneticPr fontId="8"/>
  </si>
  <si>
    <t>松　　山</t>
  </si>
  <si>
    <t>＊松　山</t>
  </si>
  <si>
    <t>志 布 志</t>
  </si>
  <si>
    <t>＊志布志</t>
  </si>
  <si>
    <t>志布志東部</t>
  </si>
  <si>
    <t>＊志布志東部</t>
  </si>
  <si>
    <t>有明中央</t>
  </si>
  <si>
    <t>＊有明中央</t>
  </si>
  <si>
    <t>垂水市</t>
    <phoneticPr fontId="8"/>
  </si>
  <si>
    <t>新　　城</t>
  </si>
  <si>
    <t>＊新　城</t>
  </si>
  <si>
    <t>垂　　水</t>
  </si>
  <si>
    <t>＊垂　水</t>
  </si>
  <si>
    <t>牛　　根</t>
  </si>
  <si>
    <t>＊牛　根</t>
  </si>
  <si>
    <t>肝属郡</t>
    <phoneticPr fontId="8"/>
  </si>
  <si>
    <t>東 串 良</t>
  </si>
  <si>
    <t>＊東串良</t>
  </si>
  <si>
    <t>高　　山</t>
  </si>
  <si>
    <t>＊高　山</t>
  </si>
  <si>
    <t>肝付内之浦</t>
  </si>
  <si>
    <t>＊肝付内之浦</t>
  </si>
  <si>
    <t>大 根 占</t>
  </si>
  <si>
    <t>＊大根占</t>
  </si>
  <si>
    <t>根　　占</t>
  </si>
  <si>
    <t>＊根　占</t>
  </si>
  <si>
    <t>田　　代</t>
  </si>
  <si>
    <t>＊田　代</t>
  </si>
  <si>
    <t>佐　　多</t>
  </si>
  <si>
    <t>＊佐　多</t>
  </si>
  <si>
    <t>西之表市</t>
    <phoneticPr fontId="8"/>
  </si>
  <si>
    <t>★西之表</t>
  </si>
  <si>
    <t>★＊西之表</t>
  </si>
  <si>
    <t>熊毛郡</t>
    <phoneticPr fontId="8"/>
  </si>
  <si>
    <t>★中種子</t>
  </si>
  <si>
    <t>★＊中種子</t>
  </si>
  <si>
    <t>★南種子</t>
  </si>
  <si>
    <t>★＊南種子</t>
  </si>
  <si>
    <t>★上屋久</t>
  </si>
  <si>
    <t>★＊上屋久</t>
  </si>
  <si>
    <t>★下屋久</t>
  </si>
  <si>
    <t>★＊下屋久</t>
  </si>
  <si>
    <t>奄美市</t>
    <rPh sb="0" eb="2">
      <t>アマミ</t>
    </rPh>
    <phoneticPr fontId="8"/>
  </si>
  <si>
    <t>奄　　　美</t>
    <rPh sb="0" eb="1">
      <t>エン</t>
    </rPh>
    <rPh sb="4" eb="5">
      <t>ビ</t>
    </rPh>
    <phoneticPr fontId="8"/>
  </si>
  <si>
    <t>南　海　日　日</t>
    <phoneticPr fontId="8"/>
  </si>
  <si>
    <t xml:space="preserve">     南     日     本</t>
    <phoneticPr fontId="8"/>
  </si>
  <si>
    <t xml:space="preserve">     読            売</t>
    <phoneticPr fontId="8"/>
  </si>
  <si>
    <t xml:space="preserve">     西     日     本</t>
    <phoneticPr fontId="8"/>
  </si>
  <si>
    <t>配布部数</t>
    <rPh sb="0" eb="2">
      <t>ハイフ</t>
    </rPh>
    <rPh sb="2" eb="4">
      <t>ブスウ</t>
    </rPh>
    <phoneticPr fontId="8"/>
  </si>
  <si>
    <t>★名瀬第一</t>
  </si>
  <si>
    <t>★名  瀬</t>
  </si>
  <si>
    <t>★＊奄美(朝)</t>
  </si>
  <si>
    <t>★名瀬第二</t>
  </si>
  <si>
    <t>★名瀬第三</t>
  </si>
  <si>
    <t>★名瀬第四</t>
  </si>
  <si>
    <t>★名瀬第六</t>
  </si>
  <si>
    <t>★名瀬第七</t>
  </si>
  <si>
    <t>読売計</t>
    <rPh sb="0" eb="2">
      <t>ヨミウリ</t>
    </rPh>
    <rPh sb="2" eb="3">
      <t>ケイ</t>
    </rPh>
    <phoneticPr fontId="28"/>
  </si>
  <si>
    <t>★名瀬輪内</t>
  </si>
  <si>
    <t>★名瀬第八</t>
  </si>
  <si>
    <t>★名瀬古見</t>
  </si>
  <si>
    <t xml:space="preserve">     朝            日</t>
  </si>
  <si>
    <t xml:space="preserve">     毎            日</t>
  </si>
  <si>
    <t>★名瀬第九</t>
  </si>
  <si>
    <t>★名瀬朝仁</t>
  </si>
  <si>
    <t>配布部数</t>
    <rPh sb="0" eb="2">
      <t>ハイフ</t>
    </rPh>
    <rPh sb="2" eb="4">
      <t>ブスウ</t>
    </rPh>
    <phoneticPr fontId="28"/>
  </si>
  <si>
    <t>★古見方</t>
  </si>
  <si>
    <t>★名瀬小宿</t>
  </si>
  <si>
    <t>★奄  美</t>
  </si>
  <si>
    <t>★＊名瀬</t>
  </si>
  <si>
    <t>★笠利　Ｄ</t>
  </si>
  <si>
    <t>★住用　Ｄ</t>
  </si>
  <si>
    <t>★住用村Ｄ</t>
  </si>
  <si>
    <t>奄美計</t>
    <rPh sb="0" eb="2">
      <t>アマミ</t>
    </rPh>
    <rPh sb="2" eb="3">
      <t>ケイ</t>
    </rPh>
    <phoneticPr fontId="28"/>
  </si>
  <si>
    <t>南海計</t>
    <rPh sb="0" eb="2">
      <t>ナンカイ</t>
    </rPh>
    <rPh sb="2" eb="3">
      <t>ケイ</t>
    </rPh>
    <phoneticPr fontId="28"/>
  </si>
  <si>
    <t>南日本計</t>
    <rPh sb="0" eb="3">
      <t>ミナミニホン</t>
    </rPh>
    <rPh sb="3" eb="4">
      <t>ケイ</t>
    </rPh>
    <phoneticPr fontId="28"/>
  </si>
  <si>
    <t>毎日計</t>
    <rPh sb="0" eb="3">
      <t>マイニチケイ</t>
    </rPh>
    <phoneticPr fontId="28"/>
  </si>
  <si>
    <t>日経計</t>
    <rPh sb="0" eb="3">
      <t>ニッケイケイ</t>
    </rPh>
    <phoneticPr fontId="28"/>
  </si>
  <si>
    <t>大島郡</t>
    <phoneticPr fontId="8"/>
  </si>
  <si>
    <t>配布部数</t>
    <rPh sb="0" eb="2">
      <t>ハイフ</t>
    </rPh>
    <phoneticPr fontId="8"/>
  </si>
  <si>
    <t>★龍郷　Ｄ</t>
  </si>
  <si>
    <t>★龍郷第１Ｄ</t>
  </si>
  <si>
    <t>★瀬戸内</t>
  </si>
  <si>
    <t>★＊喜　界</t>
  </si>
  <si>
    <t>★瀬戸内Ｄ</t>
  </si>
  <si>
    <t>★龍郷第２Ｄ</t>
  </si>
  <si>
    <t>★＊喜  界(朝)</t>
  </si>
  <si>
    <t>★＊徳之島(朝)</t>
  </si>
  <si>
    <t>★宇検　Ｄ</t>
  </si>
  <si>
    <t>★瀬戸内第１Ｄ</t>
  </si>
  <si>
    <t>★亀  津</t>
  </si>
  <si>
    <t>★＊和　泊</t>
  </si>
  <si>
    <t>★大和　Ｄ</t>
  </si>
  <si>
    <t>★瀬戸内第２Ｄ</t>
  </si>
  <si>
    <t>★天  城</t>
  </si>
  <si>
    <t>★＊知　名</t>
  </si>
  <si>
    <t>★喜界　Ｋ</t>
  </si>
  <si>
    <t>★伊  仙</t>
  </si>
  <si>
    <t>★＊与　論</t>
  </si>
  <si>
    <t>★徳之島Ｔ</t>
  </si>
  <si>
    <t>★和  泊</t>
  </si>
  <si>
    <t>★天城　Ｔ</t>
  </si>
  <si>
    <t>★加計呂麻</t>
  </si>
  <si>
    <t>★知  名</t>
  </si>
  <si>
    <t>★伊仙　Ｔ</t>
  </si>
  <si>
    <t>★＊与論(南海)</t>
  </si>
  <si>
    <t>★和泊　Ｏ</t>
  </si>
  <si>
    <t>★知名　Ｏ</t>
  </si>
  <si>
    <t>★＊瀬戸内</t>
  </si>
  <si>
    <t>★与論　Ｙ</t>
  </si>
  <si>
    <t>★喜界島</t>
  </si>
  <si>
    <t>★＊喜界(朝）</t>
  </si>
  <si>
    <t>★天　城</t>
  </si>
  <si>
    <t>★＊亀　津</t>
  </si>
  <si>
    <t>★徳之島</t>
  </si>
  <si>
    <t>★＊天　城</t>
  </si>
  <si>
    <t>★＊伊　仙</t>
  </si>
  <si>
    <t>サイズ</t>
    <phoneticPr fontId="8"/>
  </si>
  <si>
    <t>◆新市内は市外料金を適用</t>
    <rPh sb="1" eb="2">
      <t>シン</t>
    </rPh>
    <rPh sb="2" eb="4">
      <t>シナイ</t>
    </rPh>
    <rPh sb="5" eb="7">
      <t>シガイ</t>
    </rPh>
    <rPh sb="7" eb="9">
      <t>リョウキン</t>
    </rPh>
    <rPh sb="10" eb="12">
      <t>テキヨウ</t>
    </rPh>
    <phoneticPr fontId="8"/>
  </si>
  <si>
    <t xml:space="preserve">     南     日     本</t>
  </si>
  <si>
    <t xml:space="preserve">     朝            日</t>
    <phoneticPr fontId="8"/>
  </si>
  <si>
    <t>合計部数</t>
  </si>
  <si>
    <t>鹿児島市－②</t>
    <phoneticPr fontId="8"/>
  </si>
  <si>
    <t xml:space="preserve">     朝     日（南合売）</t>
    <rPh sb="13" eb="16">
      <t>ミナミゴウバイ</t>
    </rPh>
    <phoneticPr fontId="8"/>
  </si>
  <si>
    <t xml:space="preserve">    日本経済（南合売）</t>
    <rPh sb="9" eb="12">
      <t>ミナミゴウバイ</t>
    </rPh>
    <phoneticPr fontId="8"/>
  </si>
  <si>
    <t>販売店名</t>
    <phoneticPr fontId="8"/>
  </si>
  <si>
    <t>合計部数</t>
    <phoneticPr fontId="8"/>
  </si>
  <si>
    <t>南　日　本　新　聞 　折　込　申　込　書</t>
    <rPh sb="0" eb="5">
      <t>ミナミニホン</t>
    </rPh>
    <phoneticPr fontId="18"/>
  </si>
  <si>
    <t>折込日</t>
  </si>
  <si>
    <t>総部数</t>
    <rPh sb="0" eb="1">
      <t>ソウ</t>
    </rPh>
    <phoneticPr fontId="8"/>
  </si>
  <si>
    <t>折込部数</t>
  </si>
  <si>
    <t>スポンサー</t>
  </si>
  <si>
    <t>代理店(印刷会社)</t>
  </si>
  <si>
    <t>鹿児島市</t>
    <phoneticPr fontId="18"/>
  </si>
  <si>
    <t>指宿市</t>
  </si>
  <si>
    <t>出水郡</t>
    <rPh sb="0" eb="2">
      <t>イズミ</t>
    </rPh>
    <phoneticPr fontId="18"/>
  </si>
  <si>
    <t>姶良市</t>
    <rPh sb="0" eb="3">
      <t>アイラシ</t>
    </rPh>
    <phoneticPr fontId="18"/>
  </si>
  <si>
    <t>鹿屋市</t>
  </si>
  <si>
    <t>熊毛郡</t>
  </si>
  <si>
    <t>小 計</t>
  </si>
  <si>
    <t>出水市</t>
  </si>
  <si>
    <t>奄美市</t>
    <rPh sb="0" eb="2">
      <t>アマミ</t>
    </rPh>
    <phoneticPr fontId="18"/>
  </si>
  <si>
    <t>いちき串木野市</t>
  </si>
  <si>
    <t>霧島市</t>
    <rPh sb="0" eb="2">
      <t>キリシマ</t>
    </rPh>
    <phoneticPr fontId="18"/>
  </si>
  <si>
    <t>日置市</t>
    <rPh sb="2" eb="3">
      <t>シ</t>
    </rPh>
    <phoneticPr fontId="18"/>
  </si>
  <si>
    <t>志布志市</t>
    <rPh sb="0" eb="3">
      <t>シブシ</t>
    </rPh>
    <phoneticPr fontId="8"/>
  </si>
  <si>
    <t>薩摩川内市</t>
    <rPh sb="0" eb="2">
      <t>サツマ</t>
    </rPh>
    <rPh sb="2" eb="5">
      <t>センダイシ</t>
    </rPh>
    <phoneticPr fontId="18"/>
  </si>
  <si>
    <t>薩摩郡</t>
    <phoneticPr fontId="18"/>
  </si>
  <si>
    <t>垂水市</t>
  </si>
  <si>
    <t>南九州市</t>
    <rPh sb="0" eb="1">
      <t>ミナミ</t>
    </rPh>
    <rPh sb="1" eb="3">
      <t>キュウシュウ</t>
    </rPh>
    <rPh sb="3" eb="4">
      <t>シ</t>
    </rPh>
    <phoneticPr fontId="18"/>
  </si>
  <si>
    <t>大島郡</t>
    <rPh sb="0" eb="2">
      <t>オオシマ</t>
    </rPh>
    <phoneticPr fontId="18"/>
  </si>
  <si>
    <t>曽於市</t>
    <rPh sb="0" eb="2">
      <t>ソオ</t>
    </rPh>
    <rPh sb="2" eb="3">
      <t>シ</t>
    </rPh>
    <phoneticPr fontId="18"/>
  </si>
  <si>
    <t>肝属郡</t>
    <phoneticPr fontId="18"/>
  </si>
  <si>
    <t>南さつま市</t>
    <rPh sb="0" eb="1">
      <t>ミナミ</t>
    </rPh>
    <phoneticPr fontId="18"/>
  </si>
  <si>
    <t>曽於郡</t>
    <rPh sb="0" eb="2">
      <t>ソオ</t>
    </rPh>
    <rPh sb="2" eb="3">
      <t>グン</t>
    </rPh>
    <phoneticPr fontId="18"/>
  </si>
  <si>
    <t>阿久根市</t>
  </si>
  <si>
    <t>姶良郡</t>
    <rPh sb="0" eb="3">
      <t>アイラグン</t>
    </rPh>
    <phoneticPr fontId="8"/>
  </si>
  <si>
    <t>西之表市</t>
  </si>
  <si>
    <t>◆新市内は市外料金を適用</t>
  </si>
  <si>
    <t>※折込の持ち込みは３日前午前中迄、但し、土曜日・日曜・祝祭日・南日本新聞休刊日は除く。　※新聞折込基準に基づき、折込みいたします。</t>
    <rPh sb="1" eb="3">
      <t>オリコミ</t>
    </rPh>
    <rPh sb="4" eb="5">
      <t>モ</t>
    </rPh>
    <rPh sb="6" eb="7">
      <t>コ</t>
    </rPh>
    <rPh sb="10" eb="11">
      <t>ヒ</t>
    </rPh>
    <rPh sb="11" eb="12">
      <t>マエ</t>
    </rPh>
    <rPh sb="12" eb="15">
      <t>ゴゼンチュウ</t>
    </rPh>
    <rPh sb="15" eb="16">
      <t>マデ</t>
    </rPh>
    <rPh sb="17" eb="18">
      <t>タダ</t>
    </rPh>
    <rPh sb="20" eb="23">
      <t>ドヨウビ</t>
    </rPh>
    <rPh sb="24" eb="26">
      <t>ニチヨウ</t>
    </rPh>
    <rPh sb="27" eb="28">
      <t>シュク</t>
    </rPh>
    <rPh sb="28" eb="30">
      <t>サイジツ</t>
    </rPh>
    <rPh sb="31" eb="36">
      <t>ミナミニホンシンブン</t>
    </rPh>
    <rPh sb="36" eb="39">
      <t>キュウカンビ</t>
    </rPh>
    <rPh sb="40" eb="41">
      <t>ノゾ</t>
    </rPh>
    <phoneticPr fontId="8"/>
  </si>
  <si>
    <t>※折込料金につきましては別紙「折込価格表」をご覧の上、納品時にお支払をお願いいたします。</t>
    <rPh sb="1" eb="3">
      <t>オリコミ</t>
    </rPh>
    <rPh sb="3" eb="5">
      <t>リョウキン</t>
    </rPh>
    <rPh sb="12" eb="14">
      <t>ベッシ</t>
    </rPh>
    <rPh sb="15" eb="17">
      <t>オリコミ</t>
    </rPh>
    <rPh sb="17" eb="19">
      <t>カカク</t>
    </rPh>
    <rPh sb="19" eb="20">
      <t>ヒョウ</t>
    </rPh>
    <rPh sb="23" eb="24">
      <t>ラン</t>
    </rPh>
    <rPh sb="25" eb="26">
      <t>ウエ</t>
    </rPh>
    <rPh sb="27" eb="29">
      <t>ノウヒン</t>
    </rPh>
    <rPh sb="29" eb="30">
      <t>ジ</t>
    </rPh>
    <rPh sb="32" eb="34">
      <t>シハライ</t>
    </rPh>
    <rPh sb="36" eb="37">
      <t>ネガ</t>
    </rPh>
    <phoneticPr fontId="8"/>
  </si>
  <si>
    <t>朝　日　新　聞 　折　込　申　込　書</t>
    <rPh sb="0" eb="1">
      <t>アサ</t>
    </rPh>
    <rPh sb="2" eb="3">
      <t>ヒ</t>
    </rPh>
    <phoneticPr fontId="18"/>
  </si>
  <si>
    <t>姶良市</t>
    <rPh sb="0" eb="2">
      <t>アイラ</t>
    </rPh>
    <rPh sb="2" eb="3">
      <t>シ</t>
    </rPh>
    <phoneticPr fontId="18"/>
  </si>
  <si>
    <t>読　売　新　聞 　折　込　申　込　書</t>
  </si>
  <si>
    <t>毎　日　新　聞 　折　込　申　込　書</t>
    <rPh sb="0" eb="1">
      <t>マイ</t>
    </rPh>
    <rPh sb="2" eb="3">
      <t>ヒ</t>
    </rPh>
    <phoneticPr fontId="18"/>
  </si>
  <si>
    <t>西　日　本　新　聞　折　込　申　込　書</t>
    <rPh sb="0" eb="1">
      <t>ニシ</t>
    </rPh>
    <rPh sb="2" eb="3">
      <t>ヒ</t>
    </rPh>
    <rPh sb="4" eb="5">
      <t>ホン</t>
    </rPh>
    <rPh sb="6" eb="7">
      <t>シン</t>
    </rPh>
    <rPh sb="8" eb="9">
      <t>ブン</t>
    </rPh>
    <rPh sb="10" eb="11">
      <t>オリ</t>
    </rPh>
    <phoneticPr fontId="18"/>
  </si>
  <si>
    <t>日　本　経　済　新　聞　折　込　申　込　書</t>
    <rPh sb="0" eb="1">
      <t>ヒ</t>
    </rPh>
    <rPh sb="2" eb="3">
      <t>ホン</t>
    </rPh>
    <rPh sb="4" eb="5">
      <t>キョウ</t>
    </rPh>
    <rPh sb="6" eb="7">
      <t>スミ</t>
    </rPh>
    <rPh sb="8" eb="9">
      <t>シン</t>
    </rPh>
    <rPh sb="10" eb="11">
      <t>ブン</t>
    </rPh>
    <rPh sb="12" eb="13">
      <t>オリ</t>
    </rPh>
    <phoneticPr fontId="18"/>
  </si>
  <si>
    <t>阿久根市</t>
    <rPh sb="0" eb="4">
      <t>アクネシ</t>
    </rPh>
    <phoneticPr fontId="8"/>
  </si>
  <si>
    <t>奄　美　新　聞　折　込　申　込　書</t>
    <rPh sb="0" eb="1">
      <t>エン</t>
    </rPh>
    <rPh sb="2" eb="3">
      <t>ビ</t>
    </rPh>
    <rPh sb="4" eb="5">
      <t>シン</t>
    </rPh>
    <rPh sb="6" eb="7">
      <t>ブン</t>
    </rPh>
    <rPh sb="8" eb="9">
      <t>オリ</t>
    </rPh>
    <phoneticPr fontId="18"/>
  </si>
  <si>
    <t>南　海　日　日　新　聞　折　込　申　込　書</t>
    <rPh sb="0" eb="1">
      <t>ミナミ</t>
    </rPh>
    <rPh sb="2" eb="3">
      <t>ウミ</t>
    </rPh>
    <rPh sb="4" eb="5">
      <t>ヒ</t>
    </rPh>
    <rPh sb="6" eb="7">
      <t>ヒ</t>
    </rPh>
    <rPh sb="8" eb="9">
      <t>シン</t>
    </rPh>
    <rPh sb="10" eb="11">
      <t>ブン</t>
    </rPh>
    <rPh sb="12" eb="13">
      <t>オリ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</si>
</sst>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改定&quot;"/>
    <numFmt numFmtId="177" formatCode="[$-411]ggge&quot;年&quot;m&quot;月現在&quot;"/>
    <numFmt numFmtId="178" formatCode="[$-411]ggg\ e&quot;年&quot;m&quot;月&quot;d&quot;日&quot;"/>
    <numFmt numFmtId="179" formatCode="[$-411]ggg\ e\ &quot;年&quot;\ m\ &quot;月&quot;\ d\ &quot;日&quot;"/>
    <numFmt numFmtId="180" formatCode="#,##0&quot; 枚&quot;"/>
    <numFmt numFmtId="181" formatCode="&quot;／&quot;\ #,##0"/>
    <numFmt numFmtId="182" formatCode="[$-411]ggge&quot;年&quot;m&quot;月&quot;&quot;現在&quot;"/>
    <numFmt numFmtId="183" formatCode="\(\ \ #,##0\ \ \)"/>
    <numFmt numFmtId="184" formatCode="\ \ #,##0\ \ "/>
  </numFmts>
  <fonts count="65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6"/>
      <color indexed="8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sz val="6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6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New Gulim"/>
      <family val="1"/>
      <charset val="129"/>
    </font>
    <font>
      <sz val="16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b/>
      <sz val="11"/>
      <name val="New Gulim"/>
      <family val="1"/>
      <charset val="129"/>
    </font>
    <font>
      <sz val="14"/>
      <color theme="0"/>
      <name val="ＭＳ Ｐゴシック"/>
      <family val="3"/>
      <charset val="128"/>
    </font>
    <font>
      <sz val="14"/>
      <color theme="0"/>
      <name val="ＭＳ 明朝"/>
      <family val="1"/>
      <charset val="128"/>
    </font>
    <font>
      <sz val="16"/>
      <color indexed="9"/>
      <name val="ＭＳ Ｐゴシック"/>
      <family val="3"/>
      <charset val="128"/>
    </font>
    <font>
      <sz val="14"/>
      <color indexed="8"/>
      <name val="New Gulim"/>
      <family val="1"/>
      <charset val="129"/>
    </font>
    <font>
      <sz val="16"/>
      <color indexed="8"/>
      <name val="New Gulim"/>
      <family val="1"/>
      <charset val="129"/>
    </font>
    <font>
      <b/>
      <sz val="16"/>
      <color indexed="8"/>
      <name val="New Gulim"/>
      <family val="1"/>
      <charset val="129"/>
    </font>
    <font>
      <b/>
      <sz val="11"/>
      <name val="ＭＳ 明朝"/>
      <family val="1"/>
      <charset val="128"/>
    </font>
    <font>
      <sz val="10"/>
      <color indexed="8"/>
      <name val="New Gulim"/>
      <family val="1"/>
      <charset val="129"/>
    </font>
    <font>
      <sz val="12"/>
      <name val="New Gulim"/>
      <family val="1"/>
      <charset val="129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u/>
      <sz val="14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Arial Black"/>
      <family val="2"/>
    </font>
    <font>
      <sz val="10"/>
      <name val="Arial Black"/>
      <family val="2"/>
    </font>
    <font>
      <sz val="10"/>
      <color indexed="8"/>
      <name val="HGSｺﾞｼｯｸM"/>
      <family val="3"/>
      <charset val="128"/>
    </font>
    <font>
      <b/>
      <sz val="11"/>
      <color indexed="8"/>
      <name val="HGSｺﾞｼｯｸM"/>
      <family val="3"/>
      <charset val="128"/>
    </font>
    <font>
      <b/>
      <sz val="11"/>
      <color indexed="8"/>
      <name val="New Gulim"/>
      <family val="1"/>
      <charset val="129"/>
    </font>
    <font>
      <sz val="10"/>
      <name val="HGSｺﾞｼｯｸM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1"/>
      <color indexed="9"/>
      <name val="Arial Black"/>
      <family val="2"/>
    </font>
    <font>
      <sz val="10"/>
      <color indexed="9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5"/>
        <bgColor indexed="64"/>
      </patternFill>
    </fill>
    <fill>
      <patternFill patternType="solid">
        <fgColor rgb="FFF8F8F8"/>
        <bgColor indexed="64"/>
      </patternFill>
    </fill>
  </fills>
  <borders count="192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double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8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/>
      <right style="thin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 style="thin">
        <color indexed="9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</borders>
  <cellStyleXfs count="11">
    <xf numFmtId="0" fontId="0" fillId="0" borderId="0"/>
    <xf numFmtId="0" fontId="1" fillId="2" borderId="0" applyFont="0" applyFill="0" applyBorder="0" applyAlignment="0" applyProtection="0"/>
    <xf numFmtId="2" fontId="5" fillId="2" borderId="1" applyFont="0" applyFill="0" applyBorder="0" applyAlignment="0" applyProtection="0"/>
    <xf numFmtId="3" fontId="5" fillId="2" borderId="35" applyFont="0" applyFill="0" applyBorder="0" applyAlignment="0" applyProtection="0"/>
    <xf numFmtId="0" fontId="18" fillId="0" borderId="0">
      <alignment vertical="center"/>
    </xf>
    <xf numFmtId="0" fontId="1" fillId="2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0" fontId="1" fillId="2" borderId="0" applyFont="0" applyFill="0" applyBorder="0" applyAlignment="0" applyProtection="0"/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</cellStyleXfs>
  <cellXfs count="1274">
    <xf numFmtId="0" fontId="0" fillId="0" borderId="0" xfId="0"/>
    <xf numFmtId="0" fontId="2" fillId="2" borderId="0" xfId="1" applyFont="1"/>
    <xf numFmtId="0" fontId="4" fillId="2" borderId="0" xfId="1" applyFont="1"/>
    <xf numFmtId="0" fontId="1" fillId="2" borderId="0" xfId="1"/>
    <xf numFmtId="2" fontId="2" fillId="2" borderId="2" xfId="2" applyFont="1" applyBorder="1"/>
    <xf numFmtId="0" fontId="2" fillId="2" borderId="3" xfId="1" applyFont="1" applyBorder="1"/>
    <xf numFmtId="0" fontId="6" fillId="2" borderId="4" xfId="1" applyFont="1" applyBorder="1" applyAlignment="1">
      <alignment horizontal="centerContinuous"/>
    </xf>
    <xf numFmtId="0" fontId="6" fillId="2" borderId="5" xfId="1" applyFont="1" applyBorder="1" applyAlignment="1">
      <alignment horizontal="centerContinuous"/>
    </xf>
    <xf numFmtId="0" fontId="6" fillId="2" borderId="6" xfId="1" applyFont="1" applyBorder="1" applyAlignment="1">
      <alignment horizontal="centerContinuous"/>
    </xf>
    <xf numFmtId="0" fontId="7" fillId="2" borderId="6" xfId="1" applyFont="1" applyBorder="1" applyAlignment="1">
      <alignment horizontal="centerContinuous"/>
    </xf>
    <xf numFmtId="0" fontId="6" fillId="2" borderId="7" xfId="1" applyFont="1" applyBorder="1" applyAlignment="1">
      <alignment horizontal="centerContinuous"/>
    </xf>
    <xf numFmtId="0" fontId="9" fillId="2" borderId="7" xfId="1" applyFont="1" applyBorder="1" applyAlignment="1">
      <alignment horizontal="centerContinuous"/>
    </xf>
    <xf numFmtId="0" fontId="2" fillId="2" borderId="8" xfId="1" applyFont="1" applyBorder="1"/>
    <xf numFmtId="0" fontId="9" fillId="2" borderId="8" xfId="1" applyFont="1" applyBorder="1" applyAlignment="1">
      <alignment horizontal="center"/>
    </xf>
    <xf numFmtId="0" fontId="9" fillId="2" borderId="9" xfId="1" quotePrefix="1" applyFont="1" applyBorder="1" applyAlignment="1">
      <alignment horizontal="center"/>
    </xf>
    <xf numFmtId="0" fontId="9" fillId="2" borderId="10" xfId="1" applyFont="1" applyBorder="1" applyAlignment="1">
      <alignment horizontal="center"/>
    </xf>
    <xf numFmtId="0" fontId="9" fillId="2" borderId="9" xfId="1" applyFont="1" applyBorder="1" applyAlignment="1">
      <alignment horizontal="center"/>
    </xf>
    <xf numFmtId="0" fontId="9" fillId="2" borderId="11" xfId="1" applyFont="1" applyBorder="1" applyAlignment="1">
      <alignment horizontal="center"/>
    </xf>
    <xf numFmtId="0" fontId="2" fillId="2" borderId="12" xfId="1" applyFont="1" applyBorder="1" applyAlignment="1">
      <alignment wrapText="1"/>
    </xf>
    <xf numFmtId="3" fontId="10" fillId="2" borderId="13" xfId="1" applyNumberFormat="1" applyFont="1" applyBorder="1" applyAlignment="1">
      <alignment shrinkToFit="1"/>
    </xf>
    <xf numFmtId="3" fontId="10" fillId="2" borderId="14" xfId="2" applyNumberFormat="1" applyFont="1" applyBorder="1" applyAlignment="1">
      <alignment shrinkToFit="1"/>
    </xf>
    <xf numFmtId="3" fontId="10" fillId="2" borderId="15" xfId="2" applyNumberFormat="1" applyFont="1" applyBorder="1" applyAlignment="1">
      <alignment shrinkToFit="1"/>
    </xf>
    <xf numFmtId="3" fontId="10" fillId="2" borderId="16" xfId="2" applyNumberFormat="1" applyFont="1" applyBorder="1" applyAlignment="1">
      <alignment shrinkToFit="1"/>
    </xf>
    <xf numFmtId="3" fontId="10" fillId="2" borderId="17" xfId="2" applyNumberFormat="1" applyFont="1" applyBorder="1" applyAlignment="1">
      <alignment shrinkToFit="1"/>
    </xf>
    <xf numFmtId="3" fontId="10" fillId="2" borderId="18" xfId="1" applyNumberFormat="1" applyFont="1" applyBorder="1" applyAlignment="1">
      <alignment shrinkToFit="1"/>
    </xf>
    <xf numFmtId="3" fontId="10" fillId="2" borderId="19" xfId="2" applyNumberFormat="1" applyFont="1" applyBorder="1" applyAlignment="1">
      <alignment shrinkToFit="1"/>
    </xf>
    <xf numFmtId="0" fontId="11" fillId="2" borderId="12" xfId="1" applyFont="1" applyBorder="1" applyAlignment="1">
      <alignment wrapText="1"/>
    </xf>
    <xf numFmtId="3" fontId="12" fillId="2" borderId="13" xfId="1" applyNumberFormat="1" applyFont="1" applyBorder="1" applyAlignment="1">
      <alignment shrinkToFit="1"/>
    </xf>
    <xf numFmtId="3" fontId="12" fillId="2" borderId="14" xfId="2" applyNumberFormat="1" applyFont="1" applyBorder="1" applyAlignment="1">
      <alignment shrinkToFit="1"/>
    </xf>
    <xf numFmtId="3" fontId="12" fillId="2" borderId="14" xfId="2" applyNumberFormat="1" applyFont="1" applyBorder="1" applyAlignment="1" applyProtection="1">
      <alignment shrinkToFit="1"/>
      <protection locked="0"/>
    </xf>
    <xf numFmtId="3" fontId="12" fillId="2" borderId="16" xfId="2" applyNumberFormat="1" applyFont="1" applyBorder="1" applyAlignment="1">
      <alignment shrinkToFit="1"/>
    </xf>
    <xf numFmtId="3" fontId="12" fillId="2" borderId="20" xfId="2" applyNumberFormat="1" applyFont="1" applyBorder="1" applyAlignment="1">
      <alignment shrinkToFit="1"/>
    </xf>
    <xf numFmtId="3" fontId="12" fillId="2" borderId="21" xfId="1" applyNumberFormat="1" applyFont="1" applyBorder="1" applyAlignment="1">
      <alignment shrinkToFit="1"/>
    </xf>
    <xf numFmtId="3" fontId="12" fillId="2" borderId="22" xfId="2" applyNumberFormat="1" applyFont="1" applyBorder="1" applyAlignment="1">
      <alignment shrinkToFit="1"/>
    </xf>
    <xf numFmtId="3" fontId="12" fillId="2" borderId="19" xfId="2" applyNumberFormat="1" applyFont="1" applyBorder="1" applyAlignment="1">
      <alignment shrinkToFit="1"/>
    </xf>
    <xf numFmtId="0" fontId="13" fillId="2" borderId="0" xfId="1" applyFont="1"/>
    <xf numFmtId="0" fontId="11" fillId="2" borderId="23" xfId="1" applyFont="1" applyBorder="1" applyAlignment="1">
      <alignment wrapText="1"/>
    </xf>
    <xf numFmtId="3" fontId="12" fillId="2" borderId="24" xfId="1" applyNumberFormat="1" applyFont="1" applyBorder="1" applyAlignment="1">
      <alignment shrinkToFit="1"/>
    </xf>
    <xf numFmtId="3" fontId="12" fillId="2" borderId="25" xfId="2" applyNumberFormat="1" applyFont="1" applyBorder="1" applyAlignment="1">
      <alignment shrinkToFit="1"/>
    </xf>
    <xf numFmtId="3" fontId="12" fillId="2" borderId="25" xfId="2" applyNumberFormat="1" applyFont="1" applyBorder="1" applyAlignment="1" applyProtection="1">
      <alignment shrinkToFit="1"/>
      <protection locked="0"/>
    </xf>
    <xf numFmtId="3" fontId="12" fillId="2" borderId="26" xfId="2" applyNumberFormat="1" applyFont="1" applyBorder="1" applyAlignment="1">
      <alignment shrinkToFit="1"/>
    </xf>
    <xf numFmtId="3" fontId="12" fillId="2" borderId="27" xfId="1" applyNumberFormat="1" applyFont="1" applyBorder="1" applyAlignment="1">
      <alignment shrinkToFit="1"/>
    </xf>
    <xf numFmtId="3" fontId="13" fillId="2" borderId="28" xfId="2" applyNumberFormat="1" applyFont="1" applyBorder="1" applyAlignment="1">
      <alignment shrinkToFit="1"/>
    </xf>
    <xf numFmtId="3" fontId="12" fillId="2" borderId="29" xfId="2" applyNumberFormat="1" applyFont="1" applyBorder="1" applyAlignment="1">
      <alignment shrinkToFit="1"/>
    </xf>
    <xf numFmtId="0" fontId="2" fillId="2" borderId="23" xfId="1" applyFont="1" applyBorder="1" applyAlignment="1">
      <alignment wrapText="1"/>
    </xf>
    <xf numFmtId="3" fontId="10" fillId="2" borderId="24" xfId="1" applyNumberFormat="1" applyFont="1" applyBorder="1" applyAlignment="1">
      <alignment shrinkToFit="1"/>
    </xf>
    <xf numFmtId="3" fontId="10" fillId="2" borderId="25" xfId="2" applyNumberFormat="1" applyFont="1" applyBorder="1" applyAlignment="1">
      <alignment shrinkToFit="1"/>
    </xf>
    <xf numFmtId="3" fontId="10" fillId="2" borderId="30" xfId="1" applyNumberFormat="1" applyFont="1" applyBorder="1" applyAlignment="1">
      <alignment shrinkToFit="1"/>
    </xf>
    <xf numFmtId="3" fontId="10" fillId="2" borderId="31" xfId="2" applyNumberFormat="1" applyFont="1" applyBorder="1" applyAlignment="1">
      <alignment shrinkToFit="1"/>
    </xf>
    <xf numFmtId="3" fontId="10" fillId="2" borderId="30" xfId="2" applyNumberFormat="1" applyFont="1" applyBorder="1" applyAlignment="1">
      <alignment shrinkToFit="1"/>
    </xf>
    <xf numFmtId="3" fontId="10" fillId="2" borderId="32" xfId="2" applyNumberFormat="1" applyFont="1" applyBorder="1" applyAlignment="1">
      <alignment shrinkToFit="1"/>
    </xf>
    <xf numFmtId="3" fontId="10" fillId="2" borderId="33" xfId="1" applyNumberFormat="1" applyFont="1" applyBorder="1" applyAlignment="1">
      <alignment shrinkToFit="1"/>
    </xf>
    <xf numFmtId="3" fontId="10" fillId="2" borderId="29" xfId="2" applyNumberFormat="1" applyFont="1" applyBorder="1" applyAlignment="1">
      <alignment shrinkToFit="1"/>
    </xf>
    <xf numFmtId="0" fontId="2" fillId="2" borderId="23" xfId="1" applyFont="1" applyBorder="1"/>
    <xf numFmtId="0" fontId="14" fillId="2" borderId="23" xfId="1" applyFont="1" applyBorder="1" applyAlignment="1">
      <alignment horizontal="distributed"/>
    </xf>
    <xf numFmtId="0" fontId="14" fillId="2" borderId="23" xfId="1" applyFont="1" applyBorder="1" applyAlignment="1">
      <alignment horizontal="distributed" wrapText="1"/>
    </xf>
    <xf numFmtId="0" fontId="2" fillId="0" borderId="23" xfId="1" applyFont="1" applyFill="1" applyBorder="1"/>
    <xf numFmtId="3" fontId="10" fillId="0" borderId="24" xfId="1" applyNumberFormat="1" applyFont="1" applyFill="1" applyBorder="1" applyAlignment="1">
      <alignment shrinkToFit="1"/>
    </xf>
    <xf numFmtId="3" fontId="10" fillId="0" borderId="25" xfId="2" applyNumberFormat="1" applyFont="1" applyFill="1" applyBorder="1" applyAlignment="1">
      <alignment shrinkToFit="1"/>
    </xf>
    <xf numFmtId="3" fontId="10" fillId="0" borderId="30" xfId="1" applyNumberFormat="1" applyFont="1" applyFill="1" applyBorder="1" applyAlignment="1">
      <alignment shrinkToFit="1"/>
    </xf>
    <xf numFmtId="3" fontId="10" fillId="0" borderId="31" xfId="2" applyNumberFormat="1" applyFont="1" applyFill="1" applyBorder="1" applyAlignment="1">
      <alignment shrinkToFit="1"/>
    </xf>
    <xf numFmtId="3" fontId="10" fillId="0" borderId="30" xfId="2" applyNumberFormat="1" applyFont="1" applyFill="1" applyBorder="1" applyAlignment="1">
      <alignment shrinkToFit="1"/>
    </xf>
    <xf numFmtId="3" fontId="10" fillId="0" borderId="32" xfId="2" applyNumberFormat="1" applyFont="1" applyFill="1" applyBorder="1" applyAlignment="1">
      <alignment shrinkToFit="1"/>
    </xf>
    <xf numFmtId="3" fontId="10" fillId="0" borderId="33" xfId="1" applyNumberFormat="1" applyFont="1" applyFill="1" applyBorder="1" applyAlignment="1">
      <alignment shrinkToFit="1"/>
    </xf>
    <xf numFmtId="3" fontId="10" fillId="0" borderId="29" xfId="2" applyNumberFormat="1" applyFont="1" applyFill="1" applyBorder="1" applyAlignment="1">
      <alignment shrinkToFit="1"/>
    </xf>
    <xf numFmtId="0" fontId="1" fillId="0" borderId="0" xfId="1" applyFill="1"/>
    <xf numFmtId="0" fontId="2" fillId="0" borderId="23" xfId="1" applyFont="1" applyFill="1" applyBorder="1" applyAlignment="1">
      <alignment wrapText="1"/>
    </xf>
    <xf numFmtId="3" fontId="10" fillId="2" borderId="34" xfId="1" applyNumberFormat="1" applyFont="1" applyBorder="1" applyAlignment="1">
      <alignment shrinkToFit="1"/>
    </xf>
    <xf numFmtId="3" fontId="15" fillId="2" borderId="30" xfId="1" applyNumberFormat="1" applyFont="1" applyBorder="1" applyAlignment="1">
      <alignment horizontal="centerContinuous" shrinkToFit="1"/>
    </xf>
    <xf numFmtId="3" fontId="16" fillId="2" borderId="30" xfId="1" applyNumberFormat="1" applyFont="1" applyBorder="1" applyAlignment="1">
      <alignment horizontal="center" shrinkToFit="1"/>
    </xf>
    <xf numFmtId="3" fontId="10" fillId="2" borderId="31" xfId="3" applyFont="1" applyBorder="1" applyAlignment="1">
      <alignment shrinkToFit="1"/>
    </xf>
    <xf numFmtId="0" fontId="2" fillId="2" borderId="36" xfId="1" applyFont="1" applyBorder="1" applyAlignment="1">
      <alignment wrapText="1"/>
    </xf>
    <xf numFmtId="3" fontId="10" fillId="2" borderId="10" xfId="1" applyNumberFormat="1" applyFont="1" applyBorder="1" applyAlignment="1">
      <alignment shrinkToFit="1"/>
    </xf>
    <xf numFmtId="3" fontId="10" fillId="2" borderId="9" xfId="2" applyNumberFormat="1" applyFont="1" applyBorder="1" applyAlignment="1">
      <alignment shrinkToFit="1"/>
    </xf>
    <xf numFmtId="3" fontId="10" fillId="2" borderId="37" xfId="1" applyNumberFormat="1" applyFont="1" applyBorder="1" applyAlignment="1">
      <alignment shrinkToFit="1"/>
    </xf>
    <xf numFmtId="3" fontId="10" fillId="2" borderId="38" xfId="1" applyNumberFormat="1" applyFont="1" applyBorder="1" applyAlignment="1">
      <alignment shrinkToFit="1"/>
    </xf>
    <xf numFmtId="3" fontId="10" fillId="2" borderId="39" xfId="2" applyNumberFormat="1" applyFont="1" applyBorder="1" applyAlignment="1">
      <alignment shrinkToFit="1"/>
    </xf>
    <xf numFmtId="0" fontId="9" fillId="2" borderId="8" xfId="1" applyFont="1" applyBorder="1"/>
    <xf numFmtId="3" fontId="10" fillId="2" borderId="11" xfId="2" applyNumberFormat="1" applyFont="1" applyBorder="1" applyAlignment="1">
      <alignment shrinkToFit="1"/>
    </xf>
    <xf numFmtId="0" fontId="2" fillId="2" borderId="40" xfId="1" applyFont="1" applyBorder="1"/>
    <xf numFmtId="0" fontId="17" fillId="2" borderId="0" xfId="1" quotePrefix="1" applyFont="1" applyAlignment="1">
      <alignment horizontal="left"/>
    </xf>
    <xf numFmtId="3" fontId="2" fillId="2" borderId="0" xfId="1" applyNumberFormat="1" applyFont="1"/>
    <xf numFmtId="3" fontId="1" fillId="2" borderId="0" xfId="1" applyNumberFormat="1"/>
    <xf numFmtId="176" fontId="2" fillId="2" borderId="0" xfId="1" applyNumberFormat="1" applyFont="1"/>
    <xf numFmtId="0" fontId="19" fillId="3" borderId="0" xfId="4" applyFont="1" applyFill="1">
      <alignment vertical="center"/>
    </xf>
    <xf numFmtId="0" fontId="20" fillId="3" borderId="41" xfId="5" applyFont="1" applyFill="1" applyBorder="1" applyAlignment="1">
      <alignment vertical="center"/>
    </xf>
    <xf numFmtId="0" fontId="21" fillId="3" borderId="42" xfId="5" applyFont="1" applyFill="1" applyBorder="1" applyAlignment="1">
      <alignment vertical="center"/>
    </xf>
    <xf numFmtId="56" fontId="20" fillId="3" borderId="43" xfId="5" applyNumberFormat="1" applyFont="1" applyFill="1" applyBorder="1" applyAlignment="1" applyProtection="1">
      <alignment vertical="center"/>
      <protection locked="0"/>
    </xf>
    <xf numFmtId="14" fontId="20" fillId="3" borderId="44" xfId="5" applyNumberFormat="1" applyFont="1" applyFill="1" applyBorder="1" applyAlignment="1">
      <alignment horizontal="left" vertical="center"/>
    </xf>
    <xf numFmtId="178" fontId="21" fillId="3" borderId="42" xfId="5" applyNumberFormat="1" applyFont="1" applyFill="1" applyBorder="1" applyAlignment="1" applyProtection="1">
      <alignment horizontal="centerContinuous" vertical="center"/>
      <protection locked="0"/>
    </xf>
    <xf numFmtId="179" fontId="21" fillId="3" borderId="42" xfId="5" applyNumberFormat="1" applyFont="1" applyFill="1" applyBorder="1" applyAlignment="1">
      <alignment horizontal="centerContinuous" vertical="center"/>
    </xf>
    <xf numFmtId="0" fontId="20" fillId="3" borderId="42" xfId="5" applyFont="1" applyFill="1" applyBorder="1" applyAlignment="1">
      <alignment horizontal="centerContinuous" vertical="center"/>
    </xf>
    <xf numFmtId="0" fontId="20" fillId="3" borderId="42" xfId="5" applyFont="1" applyFill="1" applyBorder="1" applyAlignment="1" applyProtection="1">
      <alignment horizontal="centerContinuous" vertical="center"/>
      <protection locked="0"/>
    </xf>
    <xf numFmtId="0" fontId="20" fillId="3" borderId="44" xfId="5" applyFont="1" applyFill="1" applyBorder="1" applyAlignment="1">
      <alignment vertical="center"/>
    </xf>
    <xf numFmtId="0" fontId="20" fillId="3" borderId="42" xfId="5" applyFont="1" applyFill="1" applyBorder="1" applyAlignment="1" applyProtection="1">
      <alignment vertical="center"/>
      <protection locked="0"/>
    </xf>
    <xf numFmtId="0" fontId="21" fillId="3" borderId="45" xfId="5" applyFont="1" applyFill="1" applyBorder="1" applyAlignment="1">
      <alignment vertical="center"/>
    </xf>
    <xf numFmtId="0" fontId="18" fillId="3" borderId="0" xfId="4" applyFill="1">
      <alignment vertical="center"/>
    </xf>
    <xf numFmtId="0" fontId="20" fillId="3" borderId="46" xfId="5" applyFont="1" applyFill="1" applyBorder="1" applyAlignment="1">
      <alignment vertical="center"/>
    </xf>
    <xf numFmtId="0" fontId="21" fillId="3" borderId="47" xfId="5" applyFont="1" applyFill="1" applyBorder="1" applyAlignment="1">
      <alignment vertical="center"/>
    </xf>
    <xf numFmtId="180" fontId="21" fillId="3" borderId="48" xfId="5" applyNumberFormat="1" applyFont="1" applyFill="1" applyBorder="1" applyAlignment="1">
      <alignment horizontal="centerContinuous" vertical="center"/>
    </xf>
    <xf numFmtId="0" fontId="21" fillId="3" borderId="47" xfId="5" applyFont="1" applyFill="1" applyBorder="1" applyAlignment="1">
      <alignment horizontal="centerContinuous" vertical="center"/>
    </xf>
    <xf numFmtId="0" fontId="20" fillId="3" borderId="49" xfId="5" applyFont="1" applyFill="1" applyBorder="1" applyAlignment="1">
      <alignment vertical="center"/>
    </xf>
    <xf numFmtId="0" fontId="20" fillId="3" borderId="47" xfId="5" applyFont="1" applyFill="1" applyBorder="1" applyAlignment="1" applyProtection="1">
      <alignment horizontal="centerContinuous" vertical="center" wrapText="1"/>
      <protection locked="0"/>
    </xf>
    <xf numFmtId="0" fontId="20" fillId="3" borderId="47" xfId="5" applyFont="1" applyFill="1" applyBorder="1" applyAlignment="1">
      <alignment horizontal="centerContinuous" vertical="center"/>
    </xf>
    <xf numFmtId="0" fontId="21" fillId="3" borderId="50" xfId="5" applyFont="1" applyFill="1" applyBorder="1" applyAlignment="1" applyProtection="1">
      <alignment horizontal="centerContinuous" vertical="center" shrinkToFit="1"/>
      <protection locked="0"/>
    </xf>
    <xf numFmtId="0" fontId="22" fillId="3" borderId="0" xfId="4" applyFont="1" applyFill="1">
      <alignment vertical="center"/>
    </xf>
    <xf numFmtId="0" fontId="22" fillId="3" borderId="0" xfId="4" applyFont="1" applyFill="1" applyAlignment="1">
      <alignment horizontal="left" vertical="center"/>
    </xf>
    <xf numFmtId="0" fontId="23" fillId="3" borderId="0" xfId="4" applyFont="1" applyFill="1" applyAlignment="1">
      <alignment horizontal="left" vertical="center"/>
    </xf>
    <xf numFmtId="3" fontId="23" fillId="3" borderId="0" xfId="4" applyNumberFormat="1" applyFont="1" applyFill="1" applyAlignment="1">
      <alignment horizontal="left" vertical="center"/>
    </xf>
    <xf numFmtId="0" fontId="24" fillId="3" borderId="0" xfId="4" applyFont="1" applyFill="1">
      <alignment vertical="center"/>
    </xf>
    <xf numFmtId="0" fontId="23" fillId="3" borderId="0" xfId="4" applyFont="1" applyFill="1">
      <alignment vertical="center"/>
    </xf>
    <xf numFmtId="3" fontId="21" fillId="3" borderId="0" xfId="4" applyNumberFormat="1" applyFont="1" applyFill="1" applyAlignment="1">
      <alignment vertical="center" shrinkToFit="1"/>
    </xf>
    <xf numFmtId="3" fontId="25" fillId="3" borderId="0" xfId="4" applyNumberFormat="1" applyFont="1" applyFill="1" applyAlignment="1">
      <alignment vertical="center" shrinkToFit="1"/>
    </xf>
    <xf numFmtId="3" fontId="26" fillId="3" borderId="0" xfId="4" applyNumberFormat="1" applyFont="1" applyFill="1" applyAlignment="1">
      <alignment horizontal="right" vertical="center" shrinkToFit="1"/>
    </xf>
    <xf numFmtId="38" fontId="22" fillId="3" borderId="0" xfId="4" applyNumberFormat="1" applyFont="1" applyFill="1" applyAlignment="1">
      <alignment horizontal="right" vertical="center"/>
    </xf>
    <xf numFmtId="181" fontId="27" fillId="3" borderId="0" xfId="4" applyNumberFormat="1" applyFont="1" applyFill="1" applyAlignment="1">
      <alignment horizontal="right" vertical="center" shrinkToFit="1"/>
    </xf>
    <xf numFmtId="3" fontId="26" fillId="3" borderId="0" xfId="4" applyNumberFormat="1" applyFont="1" applyFill="1" applyAlignment="1">
      <alignment horizontal="left" vertical="center" shrinkToFit="1"/>
    </xf>
    <xf numFmtId="0" fontId="14" fillId="3" borderId="0" xfId="4" applyFont="1" applyFill="1">
      <alignment vertical="center"/>
    </xf>
    <xf numFmtId="0" fontId="14" fillId="3" borderId="0" xfId="4" applyFont="1" applyFill="1" applyAlignment="1">
      <alignment horizontal="right" vertical="center"/>
    </xf>
    <xf numFmtId="0" fontId="29" fillId="3" borderId="53" xfId="4" applyFont="1" applyFill="1" applyBorder="1" applyAlignment="1">
      <alignment horizontal="centerContinuous" vertical="center"/>
    </xf>
    <xf numFmtId="0" fontId="30" fillId="3" borderId="54" xfId="4" applyFont="1" applyFill="1" applyBorder="1" applyAlignment="1">
      <alignment horizontal="centerContinuous" vertical="center"/>
    </xf>
    <xf numFmtId="0" fontId="30" fillId="3" borderId="55" xfId="4" applyFont="1" applyFill="1" applyBorder="1" applyAlignment="1">
      <alignment horizontal="centerContinuous" vertical="center"/>
    </xf>
    <xf numFmtId="3" fontId="9" fillId="3" borderId="54" xfId="4" applyNumberFormat="1" applyFont="1" applyFill="1" applyBorder="1">
      <alignment vertical="center"/>
    </xf>
    <xf numFmtId="0" fontId="23" fillId="3" borderId="54" xfId="4" applyFont="1" applyFill="1" applyBorder="1">
      <alignment vertical="center"/>
    </xf>
    <xf numFmtId="3" fontId="23" fillId="3" borderId="56" xfId="4" applyNumberFormat="1" applyFont="1" applyFill="1" applyBorder="1">
      <alignment vertical="center"/>
    </xf>
    <xf numFmtId="3" fontId="9" fillId="3" borderId="57" xfId="4" applyNumberFormat="1" applyFont="1" applyFill="1" applyBorder="1">
      <alignment vertical="center"/>
    </xf>
    <xf numFmtId="0" fontId="9" fillId="3" borderId="57" xfId="4" applyFont="1" applyFill="1" applyBorder="1">
      <alignment vertical="center"/>
    </xf>
    <xf numFmtId="3" fontId="23" fillId="3" borderId="56" xfId="2" applyNumberFormat="1" applyFont="1" applyFill="1" applyBorder="1" applyAlignment="1">
      <alignment vertical="center"/>
    </xf>
    <xf numFmtId="0" fontId="9" fillId="3" borderId="58" xfId="4" applyFont="1" applyFill="1" applyBorder="1">
      <alignment vertical="center"/>
    </xf>
    <xf numFmtId="3" fontId="23" fillId="3" borderId="59" xfId="2" applyNumberFormat="1" applyFont="1" applyFill="1" applyBorder="1" applyAlignment="1">
      <alignment vertical="center"/>
    </xf>
    <xf numFmtId="38" fontId="14" fillId="3" borderId="60" xfId="6" applyFont="1" applyFill="1" applyBorder="1" applyAlignment="1">
      <alignment vertical="center"/>
    </xf>
    <xf numFmtId="38" fontId="14" fillId="3" borderId="61" xfId="6" applyFont="1" applyFill="1" applyBorder="1" applyAlignment="1">
      <alignment horizontal="center" vertical="center"/>
    </xf>
    <xf numFmtId="3" fontId="14" fillId="3" borderId="61" xfId="6" applyNumberFormat="1" applyFont="1" applyFill="1" applyBorder="1" applyAlignment="1">
      <alignment horizontal="center" vertical="center" shrinkToFit="1"/>
    </xf>
    <xf numFmtId="38" fontId="14" fillId="3" borderId="62" xfId="6" applyFont="1" applyFill="1" applyBorder="1" applyAlignment="1">
      <alignment vertical="center"/>
    </xf>
    <xf numFmtId="3" fontId="14" fillId="3" borderId="61" xfId="2" applyNumberFormat="1" applyFont="1" applyFill="1" applyBorder="1" applyAlignment="1">
      <alignment horizontal="center" vertical="center"/>
    </xf>
    <xf numFmtId="38" fontId="14" fillId="3" borderId="8" xfId="6" applyFont="1" applyFill="1" applyBorder="1" applyAlignment="1">
      <alignment vertical="center"/>
    </xf>
    <xf numFmtId="3" fontId="14" fillId="3" borderId="61" xfId="6" applyNumberFormat="1" applyFont="1" applyFill="1" applyBorder="1" applyAlignment="1">
      <alignment horizontal="center" vertical="center"/>
    </xf>
    <xf numFmtId="3" fontId="14" fillId="3" borderId="63" xfId="6" applyNumberFormat="1" applyFont="1" applyFill="1" applyBorder="1" applyAlignment="1">
      <alignment horizontal="center" vertical="center"/>
    </xf>
    <xf numFmtId="0" fontId="14" fillId="4" borderId="64" xfId="4" applyFont="1" applyFill="1" applyBorder="1" applyAlignment="1">
      <alignment horizontal="left" vertical="center" shrinkToFit="1"/>
    </xf>
    <xf numFmtId="38" fontId="31" fillId="4" borderId="65" xfId="6" applyFont="1" applyFill="1" applyBorder="1" applyAlignment="1">
      <alignment vertical="center" shrinkToFit="1"/>
    </xf>
    <xf numFmtId="3" fontId="31" fillId="4" borderId="65" xfId="6" applyNumberFormat="1" applyFont="1" applyFill="1" applyBorder="1" applyAlignment="1" applyProtection="1">
      <alignment vertical="center" shrinkToFit="1"/>
      <protection locked="0"/>
    </xf>
    <xf numFmtId="0" fontId="14" fillId="4" borderId="66" xfId="4" applyFont="1" applyFill="1" applyBorder="1" applyAlignment="1">
      <alignment horizontal="left" vertical="center" shrinkToFit="1"/>
    </xf>
    <xf numFmtId="3" fontId="14" fillId="4" borderId="12" xfId="4" applyNumberFormat="1" applyFont="1" applyFill="1" applyBorder="1" applyAlignment="1">
      <alignment horizontal="left" vertical="center" shrinkToFit="1"/>
    </xf>
    <xf numFmtId="3" fontId="31" fillId="4" borderId="65" xfId="2" applyNumberFormat="1" applyFont="1" applyFill="1" applyBorder="1" applyAlignment="1" applyProtection="1">
      <alignment vertical="center" shrinkToFit="1"/>
      <protection locked="0"/>
    </xf>
    <xf numFmtId="3" fontId="14" fillId="4" borderId="67" xfId="4" applyNumberFormat="1" applyFont="1" applyFill="1" applyBorder="1" applyAlignment="1">
      <alignment horizontal="left" vertical="center" shrinkToFit="1"/>
    </xf>
    <xf numFmtId="38" fontId="31" fillId="4" borderId="68" xfId="6" applyFont="1" applyFill="1" applyBorder="1" applyAlignment="1">
      <alignment vertical="center" shrinkToFit="1"/>
    </xf>
    <xf numFmtId="3" fontId="31" fillId="4" borderId="68" xfId="6" applyNumberFormat="1" applyFont="1" applyFill="1" applyBorder="1" applyAlignment="1" applyProtection="1">
      <alignment vertical="center" shrinkToFit="1"/>
      <protection locked="0"/>
    </xf>
    <xf numFmtId="0" fontId="14" fillId="4" borderId="69" xfId="4" applyFont="1" applyFill="1" applyBorder="1" applyAlignment="1">
      <alignment horizontal="left" vertical="center" shrinkToFit="1"/>
    </xf>
    <xf numFmtId="38" fontId="31" fillId="4" borderId="70" xfId="6" applyFont="1" applyFill="1" applyBorder="1" applyAlignment="1">
      <alignment vertical="center" shrinkToFit="1"/>
    </xf>
    <xf numFmtId="3" fontId="31" fillId="4" borderId="71" xfId="2" applyNumberFormat="1" applyFont="1" applyFill="1" applyBorder="1" applyAlignment="1" applyProtection="1">
      <alignment vertical="center" shrinkToFit="1"/>
      <protection locked="0"/>
    </xf>
    <xf numFmtId="0" fontId="14" fillId="3" borderId="72" xfId="4" applyFont="1" applyFill="1" applyBorder="1" applyAlignment="1">
      <alignment horizontal="left" vertical="center" shrinkToFit="1"/>
    </xf>
    <xf numFmtId="38" fontId="31" fillId="3" borderId="68" xfId="6" applyFont="1" applyFill="1" applyBorder="1" applyAlignment="1">
      <alignment vertical="center" shrinkToFit="1"/>
    </xf>
    <xf numFmtId="3" fontId="31" fillId="3" borderId="68" xfId="6" applyNumberFormat="1" applyFont="1" applyFill="1" applyBorder="1" applyAlignment="1" applyProtection="1">
      <alignment vertical="center" shrinkToFit="1"/>
      <protection locked="0"/>
    </xf>
    <xf numFmtId="0" fontId="14" fillId="3" borderId="73" xfId="4" applyFont="1" applyFill="1" applyBorder="1" applyAlignment="1">
      <alignment horizontal="left" vertical="center" shrinkToFit="1"/>
    </xf>
    <xf numFmtId="3" fontId="14" fillId="3" borderId="67" xfId="4" applyNumberFormat="1" applyFont="1" applyFill="1" applyBorder="1" applyAlignment="1">
      <alignment horizontal="left" vertical="center" shrinkToFit="1"/>
    </xf>
    <xf numFmtId="3" fontId="31" fillId="3" borderId="68" xfId="2" applyNumberFormat="1" applyFont="1" applyFill="1" applyBorder="1" applyAlignment="1" applyProtection="1">
      <alignment vertical="center" shrinkToFit="1"/>
      <protection locked="0"/>
    </xf>
    <xf numFmtId="0" fontId="14" fillId="3" borderId="74" xfId="4" applyFont="1" applyFill="1" applyBorder="1" applyAlignment="1">
      <alignment horizontal="left" vertical="center" shrinkToFit="1"/>
    </xf>
    <xf numFmtId="38" fontId="31" fillId="3" borderId="75" xfId="6" applyFont="1" applyFill="1" applyBorder="1" applyAlignment="1">
      <alignment vertical="center" shrinkToFit="1"/>
    </xf>
    <xf numFmtId="3" fontId="31" fillId="3" borderId="71" xfId="2" applyNumberFormat="1" applyFont="1" applyFill="1" applyBorder="1" applyAlignment="1" applyProtection="1">
      <alignment vertical="center" shrinkToFit="1"/>
      <protection locked="0"/>
    </xf>
    <xf numFmtId="0" fontId="14" fillId="4" borderId="72" xfId="4" applyFont="1" applyFill="1" applyBorder="1" applyAlignment="1">
      <alignment horizontal="left" vertical="center" shrinkToFit="1"/>
    </xf>
    <xf numFmtId="0" fontId="14" fillId="4" borderId="73" xfId="4" applyFont="1" applyFill="1" applyBorder="1" applyAlignment="1">
      <alignment horizontal="left" vertical="center" shrinkToFit="1"/>
    </xf>
    <xf numFmtId="3" fontId="31" fillId="4" borderId="68" xfId="2" applyNumberFormat="1" applyFont="1" applyFill="1" applyBorder="1" applyAlignment="1" applyProtection="1">
      <alignment vertical="center" shrinkToFit="1"/>
      <protection locked="0"/>
    </xf>
    <xf numFmtId="0" fontId="14" fillId="4" borderId="74" xfId="4" applyFont="1" applyFill="1" applyBorder="1" applyAlignment="1">
      <alignment horizontal="left" vertical="center" shrinkToFit="1"/>
    </xf>
    <xf numFmtId="38" fontId="31" fillId="4" borderId="75" xfId="6" applyFont="1" applyFill="1" applyBorder="1" applyAlignment="1">
      <alignment vertical="center" shrinkToFit="1"/>
    </xf>
    <xf numFmtId="3" fontId="14" fillId="4" borderId="74" xfId="4" applyNumberFormat="1" applyFont="1" applyFill="1" applyBorder="1" applyAlignment="1">
      <alignment horizontal="left" vertical="center" shrinkToFit="1"/>
    </xf>
    <xf numFmtId="3" fontId="14" fillId="3" borderId="74" xfId="4" applyNumberFormat="1" applyFont="1" applyFill="1" applyBorder="1" applyAlignment="1">
      <alignment horizontal="left" vertical="center" shrinkToFit="1"/>
    </xf>
    <xf numFmtId="38" fontId="31" fillId="4" borderId="75" xfId="6" applyFont="1" applyFill="1" applyBorder="1" applyAlignment="1">
      <alignment horizontal="right" vertical="center" shrinkToFit="1"/>
    </xf>
    <xf numFmtId="38" fontId="31" fillId="3" borderId="75" xfId="6" applyFont="1" applyFill="1" applyBorder="1" applyAlignment="1">
      <alignment horizontal="right" vertical="center" shrinkToFit="1"/>
    </xf>
    <xf numFmtId="3" fontId="31" fillId="3" borderId="71" xfId="2" applyNumberFormat="1" applyFont="1" applyFill="1" applyBorder="1" applyAlignment="1" applyProtection="1">
      <alignment horizontal="right" vertical="center" shrinkToFit="1"/>
      <protection locked="0"/>
    </xf>
    <xf numFmtId="38" fontId="31" fillId="4" borderId="68" xfId="6" applyFont="1" applyFill="1" applyBorder="1" applyAlignment="1">
      <alignment horizontal="right" vertical="center" shrinkToFit="1"/>
    </xf>
    <xf numFmtId="3" fontId="31" fillId="4" borderId="71" xfId="2" applyNumberFormat="1" applyFont="1" applyFill="1" applyBorder="1" applyAlignment="1" applyProtection="1">
      <alignment horizontal="right" vertical="center" shrinkToFit="1"/>
      <protection locked="0"/>
    </xf>
    <xf numFmtId="38" fontId="31" fillId="3" borderId="68" xfId="6" applyFont="1" applyFill="1" applyBorder="1" applyAlignment="1">
      <alignment horizontal="right" vertical="center" shrinkToFit="1"/>
    </xf>
    <xf numFmtId="0" fontId="14" fillId="4" borderId="67" xfId="4" applyFont="1" applyFill="1" applyBorder="1" applyAlignment="1">
      <alignment horizontal="left" vertical="center" shrinkToFit="1"/>
    </xf>
    <xf numFmtId="0" fontId="14" fillId="3" borderId="67" xfId="4" applyFont="1" applyFill="1" applyBorder="1" applyAlignment="1">
      <alignment horizontal="left" vertical="center" shrinkToFit="1"/>
    </xf>
    <xf numFmtId="3" fontId="32" fillId="4" borderId="74" xfId="4" applyNumberFormat="1" applyFont="1" applyFill="1" applyBorder="1" applyAlignment="1" applyProtection="1">
      <alignment horizontal="left" vertical="center" shrinkToFit="1"/>
      <protection locked="0"/>
    </xf>
    <xf numFmtId="3" fontId="32" fillId="3" borderId="74" xfId="4" applyNumberFormat="1" applyFont="1" applyFill="1" applyBorder="1" applyAlignment="1" applyProtection="1">
      <alignment horizontal="left" vertical="center" shrinkToFit="1"/>
      <protection locked="0"/>
    </xf>
    <xf numFmtId="38" fontId="31" fillId="3" borderId="68" xfId="6" applyFont="1" applyFill="1" applyBorder="1" applyAlignment="1">
      <alignment horizontal="right" vertical="center"/>
    </xf>
    <xf numFmtId="3" fontId="31" fillId="3" borderId="71" xfId="2" applyNumberFormat="1" applyFont="1" applyFill="1" applyBorder="1" applyAlignment="1">
      <alignment horizontal="right" vertical="center"/>
    </xf>
    <xf numFmtId="3" fontId="31" fillId="4" borderId="68" xfId="6" applyNumberFormat="1" applyFont="1" applyFill="1" applyBorder="1" applyAlignment="1" applyProtection="1">
      <alignment horizontal="right" vertical="center" shrinkToFit="1"/>
      <protection locked="0"/>
    </xf>
    <xf numFmtId="38" fontId="31" fillId="4" borderId="68" xfId="6" applyFont="1" applyFill="1" applyBorder="1" applyAlignment="1">
      <alignment horizontal="right" vertical="center"/>
    </xf>
    <xf numFmtId="3" fontId="31" fillId="4" borderId="71" xfId="2" applyNumberFormat="1" applyFont="1" applyFill="1" applyBorder="1" applyAlignment="1">
      <alignment horizontal="right" vertical="center"/>
    </xf>
    <xf numFmtId="3" fontId="31" fillId="3" borderId="68" xfId="6" applyNumberFormat="1" applyFont="1" applyFill="1" applyBorder="1" applyAlignment="1" applyProtection="1">
      <alignment horizontal="right" vertical="center" shrinkToFit="1"/>
      <protection locked="0"/>
    </xf>
    <xf numFmtId="38" fontId="31" fillId="4" borderId="71" xfId="6" applyFont="1" applyFill="1" applyBorder="1" applyAlignment="1">
      <alignment horizontal="right" vertical="center"/>
    </xf>
    <xf numFmtId="3" fontId="31" fillId="3" borderId="71" xfId="6" applyNumberFormat="1" applyFont="1" applyFill="1" applyBorder="1" applyAlignment="1" applyProtection="1">
      <alignment horizontal="right" vertical="center" shrinkToFit="1"/>
      <protection locked="0"/>
    </xf>
    <xf numFmtId="0" fontId="14" fillId="4" borderId="76" xfId="4" applyFont="1" applyFill="1" applyBorder="1" applyAlignment="1">
      <alignment horizontal="left" vertical="center" shrinkToFit="1"/>
    </xf>
    <xf numFmtId="3" fontId="31" fillId="4" borderId="75" xfId="6" applyNumberFormat="1" applyFont="1" applyFill="1" applyBorder="1" applyAlignment="1" applyProtection="1">
      <alignment vertical="center" shrinkToFit="1"/>
      <protection locked="0"/>
    </xf>
    <xf numFmtId="3" fontId="31" fillId="4" borderId="77" xfId="2" applyNumberFormat="1" applyFont="1" applyFill="1" applyBorder="1" applyAlignment="1" applyProtection="1">
      <alignment vertical="center" shrinkToFit="1"/>
      <protection locked="0"/>
    </xf>
    <xf numFmtId="3" fontId="14" fillId="4" borderId="78" xfId="4" applyNumberFormat="1" applyFont="1" applyFill="1" applyBorder="1" applyAlignment="1">
      <alignment horizontal="left" vertical="center" shrinkToFit="1"/>
    </xf>
    <xf numFmtId="38" fontId="31" fillId="4" borderId="77" xfId="6" applyFont="1" applyFill="1" applyBorder="1" applyAlignment="1">
      <alignment vertical="center" shrinkToFit="1"/>
    </xf>
    <xf numFmtId="3" fontId="31" fillId="4" borderId="77" xfId="6" applyNumberFormat="1" applyFont="1" applyFill="1" applyBorder="1" applyAlignment="1" applyProtection="1">
      <alignment horizontal="right" vertical="center" shrinkToFit="1"/>
      <protection locked="0"/>
    </xf>
    <xf numFmtId="38" fontId="31" fillId="4" borderId="77" xfId="6" applyFont="1" applyFill="1" applyBorder="1" applyAlignment="1">
      <alignment horizontal="right" vertical="center" shrinkToFit="1"/>
    </xf>
    <xf numFmtId="3" fontId="31" fillId="4" borderId="79" xfId="6" applyNumberFormat="1" applyFont="1" applyFill="1" applyBorder="1" applyAlignment="1" applyProtection="1">
      <alignment horizontal="right" vertical="center" shrinkToFit="1"/>
      <protection locked="0"/>
    </xf>
    <xf numFmtId="3" fontId="14" fillId="3" borderId="80" xfId="4" applyNumberFormat="1" applyFont="1" applyFill="1" applyBorder="1" applyAlignment="1">
      <alignment horizontal="left" vertical="center" shrinkToFit="1"/>
    </xf>
    <xf numFmtId="38" fontId="31" fillId="3" borderId="65" xfId="6" applyFont="1" applyFill="1" applyBorder="1" applyAlignment="1">
      <alignment vertical="center" shrinkToFit="1"/>
    </xf>
    <xf numFmtId="3" fontId="31" fillId="3" borderId="65" xfId="6" applyNumberFormat="1" applyFont="1" applyFill="1" applyBorder="1" applyAlignment="1" applyProtection="1">
      <alignment vertical="center" shrinkToFit="1"/>
      <protection locked="0"/>
    </xf>
    <xf numFmtId="3" fontId="14" fillId="3" borderId="66" xfId="4" applyNumberFormat="1" applyFont="1" applyFill="1" applyBorder="1" applyAlignment="1">
      <alignment horizontal="left" vertical="center" shrinkToFit="1"/>
    </xf>
    <xf numFmtId="3" fontId="31" fillId="3" borderId="77" xfId="2" applyNumberFormat="1" applyFont="1" applyFill="1" applyBorder="1" applyAlignment="1" applyProtection="1">
      <alignment vertical="center" shrinkToFit="1"/>
      <protection locked="0"/>
    </xf>
    <xf numFmtId="3" fontId="14" fillId="3" borderId="78" xfId="4" applyNumberFormat="1" applyFont="1" applyFill="1" applyBorder="1" applyAlignment="1">
      <alignment horizontal="left" vertical="center" shrinkToFit="1"/>
    </xf>
    <xf numFmtId="38" fontId="31" fillId="3" borderId="77" xfId="6" applyFont="1" applyFill="1" applyBorder="1" applyAlignment="1">
      <alignment vertical="center" shrinkToFit="1"/>
    </xf>
    <xf numFmtId="38" fontId="31" fillId="3" borderId="77" xfId="6" applyFont="1" applyFill="1" applyBorder="1" applyAlignment="1">
      <alignment horizontal="right" vertical="center" shrinkToFit="1"/>
    </xf>
    <xf numFmtId="3" fontId="31" fillId="3" borderId="77" xfId="6" applyNumberFormat="1" applyFont="1" applyFill="1" applyBorder="1" applyAlignment="1" applyProtection="1">
      <alignment horizontal="right" vertical="center" shrinkToFit="1"/>
      <protection locked="0"/>
    </xf>
    <xf numFmtId="3" fontId="31" fillId="3" borderId="79" xfId="6" applyNumberFormat="1" applyFont="1" applyFill="1" applyBorder="1" applyAlignment="1" applyProtection="1">
      <alignment horizontal="right" vertical="center" shrinkToFit="1"/>
      <protection locked="0"/>
    </xf>
    <xf numFmtId="0" fontId="22" fillId="3" borderId="81" xfId="4" applyFont="1" applyFill="1" applyBorder="1">
      <alignment vertical="center"/>
    </xf>
    <xf numFmtId="3" fontId="14" fillId="4" borderId="82" xfId="4" applyNumberFormat="1" applyFont="1" applyFill="1" applyBorder="1" applyAlignment="1">
      <alignment horizontal="left" vertical="center" shrinkToFit="1"/>
    </xf>
    <xf numFmtId="38" fontId="31" fillId="4" borderId="83" xfId="6" applyFont="1" applyFill="1" applyBorder="1" applyAlignment="1">
      <alignment vertical="center" shrinkToFit="1"/>
    </xf>
    <xf numFmtId="3" fontId="31" fillId="4" borderId="83" xfId="6" applyNumberFormat="1" applyFont="1" applyFill="1" applyBorder="1" applyAlignment="1" applyProtection="1">
      <alignment vertical="center" shrinkToFit="1"/>
      <protection locked="0"/>
    </xf>
    <xf numFmtId="3" fontId="14" fillId="4" borderId="84" xfId="4" applyNumberFormat="1" applyFont="1" applyFill="1" applyBorder="1" applyAlignment="1">
      <alignment horizontal="left" vertical="center" shrinkToFit="1"/>
    </xf>
    <xf numFmtId="3" fontId="31" fillId="4" borderId="83" xfId="2" applyNumberFormat="1" applyFont="1" applyFill="1" applyBorder="1" applyAlignment="1" applyProtection="1">
      <alignment vertical="center" shrinkToFit="1"/>
      <protection locked="0"/>
    </xf>
    <xf numFmtId="3" fontId="14" fillId="4" borderId="85" xfId="4" applyNumberFormat="1" applyFont="1" applyFill="1" applyBorder="1" applyAlignment="1">
      <alignment horizontal="left" vertical="center" shrinkToFit="1"/>
    </xf>
    <xf numFmtId="38" fontId="31" fillId="4" borderId="83" xfId="6" applyFont="1" applyFill="1" applyBorder="1" applyAlignment="1">
      <alignment horizontal="right" vertical="center" shrinkToFit="1"/>
    </xf>
    <xf numFmtId="3" fontId="31" fillId="4" borderId="83" xfId="6" applyNumberFormat="1" applyFont="1" applyFill="1" applyBorder="1" applyAlignment="1" applyProtection="1">
      <alignment horizontal="right" vertical="center" shrinkToFit="1"/>
      <protection locked="0"/>
    </xf>
    <xf numFmtId="3" fontId="31" fillId="4" borderId="86" xfId="6" applyNumberFormat="1" applyFont="1" applyFill="1" applyBorder="1" applyAlignment="1" applyProtection="1">
      <alignment horizontal="right" vertical="center" shrinkToFit="1"/>
      <protection locked="0"/>
    </xf>
    <xf numFmtId="3" fontId="14" fillId="3" borderId="87" xfId="4" applyNumberFormat="1" applyFont="1" applyFill="1" applyBorder="1" applyAlignment="1">
      <alignment horizontal="left" vertical="center" shrinkToFit="1"/>
    </xf>
    <xf numFmtId="38" fontId="31" fillId="3" borderId="87" xfId="6" applyFont="1" applyFill="1" applyBorder="1" applyAlignment="1">
      <alignment vertical="center" shrinkToFit="1"/>
    </xf>
    <xf numFmtId="3" fontId="31" fillId="3" borderId="87" xfId="6" applyNumberFormat="1" applyFont="1" applyFill="1" applyBorder="1" applyAlignment="1" applyProtection="1">
      <alignment vertical="center" shrinkToFit="1"/>
      <protection locked="0"/>
    </xf>
    <xf numFmtId="3" fontId="31" fillId="3" borderId="87" xfId="2" applyNumberFormat="1" applyFont="1" applyFill="1" applyBorder="1" applyAlignment="1" applyProtection="1">
      <alignment vertical="center" shrinkToFit="1"/>
      <protection locked="0"/>
    </xf>
    <xf numFmtId="38" fontId="31" fillId="3" borderId="87" xfId="6" applyFont="1" applyFill="1" applyBorder="1" applyAlignment="1">
      <alignment horizontal="right" vertical="center" shrinkToFit="1"/>
    </xf>
    <xf numFmtId="3" fontId="31" fillId="3" borderId="87" xfId="6" applyNumberFormat="1" applyFont="1" applyFill="1" applyBorder="1" applyAlignment="1" applyProtection="1">
      <alignment horizontal="right" vertical="center" shrinkToFit="1"/>
      <protection locked="0"/>
    </xf>
    <xf numFmtId="3" fontId="14" fillId="3" borderId="0" xfId="4" applyNumberFormat="1" applyFont="1" applyFill="1" applyAlignment="1">
      <alignment horizontal="left" vertical="center" shrinkToFit="1"/>
    </xf>
    <xf numFmtId="38" fontId="31" fillId="3" borderId="0" xfId="6" applyFont="1" applyFill="1" applyBorder="1" applyAlignment="1">
      <alignment vertical="center" shrinkToFit="1"/>
    </xf>
    <xf numFmtId="3" fontId="31" fillId="3" borderId="0" xfId="6" applyNumberFormat="1" applyFont="1" applyFill="1" applyBorder="1" applyAlignment="1" applyProtection="1">
      <alignment vertical="center" shrinkToFit="1"/>
      <protection locked="0"/>
    </xf>
    <xf numFmtId="3" fontId="31" fillId="3" borderId="0" xfId="2" applyNumberFormat="1" applyFont="1" applyFill="1" applyBorder="1" applyAlignment="1" applyProtection="1">
      <alignment vertical="center" shrinkToFit="1"/>
      <protection locked="0"/>
    </xf>
    <xf numFmtId="38" fontId="31" fillId="3" borderId="0" xfId="6" applyFont="1" applyFill="1" applyBorder="1" applyAlignment="1">
      <alignment horizontal="right" vertical="center" shrinkToFit="1"/>
    </xf>
    <xf numFmtId="3" fontId="31" fillId="3" borderId="0" xfId="6" applyNumberFormat="1" applyFont="1" applyFill="1" applyBorder="1" applyAlignment="1" applyProtection="1">
      <alignment horizontal="right" vertical="center" shrinkToFit="1"/>
      <protection locked="0"/>
    </xf>
    <xf numFmtId="38" fontId="31" fillId="3" borderId="0" xfId="6" applyFont="1" applyFill="1" applyBorder="1" applyAlignment="1">
      <alignment horizontal="right" vertical="center"/>
    </xf>
    <xf numFmtId="0" fontId="20" fillId="3" borderId="0" xfId="5" applyFont="1" applyFill="1" applyBorder="1" applyAlignment="1">
      <alignment vertical="center"/>
    </xf>
    <xf numFmtId="0" fontId="21" fillId="3" borderId="0" xfId="5" applyFont="1" applyFill="1" applyBorder="1" applyAlignment="1">
      <alignment vertical="center"/>
    </xf>
    <xf numFmtId="56" fontId="20" fillId="3" borderId="0" xfId="5" applyNumberFormat="1" applyFont="1" applyFill="1" applyBorder="1" applyAlignment="1" applyProtection="1">
      <alignment vertical="center"/>
      <protection locked="0"/>
    </xf>
    <xf numFmtId="14" fontId="20" fillId="3" borderId="0" xfId="5" applyNumberFormat="1" applyFont="1" applyFill="1" applyBorder="1" applyAlignment="1">
      <alignment horizontal="left" vertical="center"/>
    </xf>
    <xf numFmtId="178" fontId="21" fillId="3" borderId="0" xfId="5" applyNumberFormat="1" applyFont="1" applyFill="1" applyBorder="1" applyAlignment="1" applyProtection="1">
      <alignment horizontal="centerContinuous" vertical="center"/>
      <protection locked="0"/>
    </xf>
    <xf numFmtId="179" fontId="21" fillId="3" borderId="0" xfId="5" applyNumberFormat="1" applyFont="1" applyFill="1" applyBorder="1" applyAlignment="1">
      <alignment horizontal="centerContinuous" vertical="center"/>
    </xf>
    <xf numFmtId="0" fontId="20" fillId="3" borderId="0" xfId="5" applyFont="1" applyFill="1" applyBorder="1" applyAlignment="1">
      <alignment horizontal="centerContinuous" vertical="center"/>
    </xf>
    <xf numFmtId="0" fontId="20" fillId="3" borderId="0" xfId="5" applyFont="1" applyFill="1" applyBorder="1" applyAlignment="1" applyProtection="1">
      <alignment horizontal="centerContinuous" vertical="center"/>
      <protection locked="0"/>
    </xf>
    <xf numFmtId="0" fontId="20" fillId="3" borderId="0" xfId="5" applyFont="1" applyFill="1" applyBorder="1" applyAlignment="1" applyProtection="1">
      <alignment vertical="center"/>
      <protection locked="0"/>
    </xf>
    <xf numFmtId="180" fontId="21" fillId="3" borderId="0" xfId="5" applyNumberFormat="1" applyFont="1" applyFill="1" applyBorder="1" applyAlignment="1">
      <alignment horizontal="centerContinuous" vertical="center"/>
    </xf>
    <xf numFmtId="0" fontId="21" fillId="3" borderId="0" xfId="5" applyFont="1" applyFill="1" applyBorder="1" applyAlignment="1">
      <alignment horizontal="centerContinuous" vertical="center"/>
    </xf>
    <xf numFmtId="0" fontId="20" fillId="3" borderId="0" xfId="5" applyFont="1" applyFill="1" applyBorder="1" applyAlignment="1" applyProtection="1">
      <alignment horizontal="centerContinuous" vertical="center" wrapText="1"/>
      <protection locked="0"/>
    </xf>
    <xf numFmtId="0" fontId="21" fillId="3" borderId="0" xfId="5" applyFont="1" applyFill="1" applyBorder="1" applyAlignment="1" applyProtection="1">
      <alignment horizontal="centerContinuous" vertical="center" shrinkToFit="1"/>
      <protection locked="0"/>
    </xf>
    <xf numFmtId="3" fontId="33" fillId="3" borderId="0" xfId="4" applyNumberFormat="1" applyFont="1" applyFill="1" applyAlignment="1">
      <alignment vertical="center" shrinkToFit="1"/>
    </xf>
    <xf numFmtId="3" fontId="34" fillId="3" borderId="0" xfId="4" applyNumberFormat="1" applyFont="1" applyFill="1" applyAlignment="1">
      <alignment vertical="center" shrinkToFit="1"/>
    </xf>
    <xf numFmtId="3" fontId="36" fillId="3" borderId="0" xfId="4" applyNumberFormat="1" applyFont="1" applyFill="1" applyAlignment="1">
      <alignment vertical="center" shrinkToFit="1"/>
    </xf>
    <xf numFmtId="0" fontId="37" fillId="3" borderId="0" xfId="4" applyFont="1" applyFill="1">
      <alignment vertical="center"/>
    </xf>
    <xf numFmtId="3" fontId="38" fillId="3" borderId="0" xfId="4" applyNumberFormat="1" applyFont="1" applyFill="1">
      <alignment vertical="center"/>
    </xf>
    <xf numFmtId="3" fontId="23" fillId="3" borderId="0" xfId="4" applyNumberFormat="1" applyFont="1" applyFill="1">
      <alignment vertical="center"/>
    </xf>
    <xf numFmtId="0" fontId="32" fillId="3" borderId="54" xfId="4" applyFont="1" applyFill="1" applyBorder="1">
      <alignment vertical="center"/>
    </xf>
    <xf numFmtId="3" fontId="32" fillId="3" borderId="56" xfId="4" applyNumberFormat="1" applyFont="1" applyFill="1" applyBorder="1">
      <alignment vertical="center"/>
    </xf>
    <xf numFmtId="3" fontId="14" fillId="4" borderId="72" xfId="4" applyNumberFormat="1" applyFont="1" applyFill="1" applyBorder="1" applyAlignment="1">
      <alignment horizontal="left" vertical="center" shrinkToFit="1"/>
    </xf>
    <xf numFmtId="3" fontId="31" fillId="4" borderId="88" xfId="6" applyNumberFormat="1" applyFont="1" applyFill="1" applyBorder="1" applyAlignment="1" applyProtection="1">
      <alignment vertical="center" shrinkToFit="1"/>
      <protection locked="0"/>
    </xf>
    <xf numFmtId="3" fontId="14" fillId="4" borderId="89" xfId="4" applyNumberFormat="1" applyFont="1" applyFill="1" applyBorder="1" applyAlignment="1">
      <alignment horizontal="left" vertical="center" shrinkToFit="1"/>
    </xf>
    <xf numFmtId="3" fontId="14" fillId="3" borderId="72" xfId="4" applyNumberFormat="1" applyFont="1" applyFill="1" applyBorder="1" applyAlignment="1">
      <alignment horizontal="left" vertical="center" shrinkToFit="1"/>
    </xf>
    <xf numFmtId="3" fontId="31" fillId="3" borderId="88" xfId="6" applyNumberFormat="1" applyFont="1" applyFill="1" applyBorder="1" applyAlignment="1" applyProtection="1">
      <alignment vertical="center" shrinkToFit="1"/>
      <protection locked="0"/>
    </xf>
    <xf numFmtId="3" fontId="14" fillId="3" borderId="89" xfId="4" applyNumberFormat="1" applyFont="1" applyFill="1" applyBorder="1" applyAlignment="1">
      <alignment horizontal="left" vertical="center" shrinkToFit="1"/>
    </xf>
    <xf numFmtId="3" fontId="14" fillId="3" borderId="76" xfId="4" applyNumberFormat="1" applyFont="1" applyFill="1" applyBorder="1" applyAlignment="1">
      <alignment horizontal="left" vertical="center" shrinkToFit="1"/>
    </xf>
    <xf numFmtId="3" fontId="14" fillId="3" borderId="90" xfId="4" applyNumberFormat="1" applyFont="1" applyFill="1" applyBorder="1" applyAlignment="1">
      <alignment horizontal="left" vertical="center" shrinkToFit="1"/>
    </xf>
    <xf numFmtId="3" fontId="14" fillId="3" borderId="91" xfId="4" applyNumberFormat="1" applyFont="1" applyFill="1" applyBorder="1" applyAlignment="1">
      <alignment horizontal="left" vertical="center" shrinkToFit="1"/>
    </xf>
    <xf numFmtId="3" fontId="14" fillId="3" borderId="2" xfId="4" applyNumberFormat="1" applyFont="1" applyFill="1" applyBorder="1" applyAlignment="1">
      <alignment horizontal="left" vertical="center" shrinkToFit="1"/>
    </xf>
    <xf numFmtId="3" fontId="31" fillId="3" borderId="65" xfId="2" applyNumberFormat="1" applyFont="1" applyFill="1" applyBorder="1" applyAlignment="1" applyProtection="1">
      <alignment vertical="center" shrinkToFit="1"/>
      <protection locked="0"/>
    </xf>
    <xf numFmtId="3" fontId="14" fillId="3" borderId="12" xfId="4" applyNumberFormat="1" applyFont="1" applyFill="1" applyBorder="1" applyAlignment="1">
      <alignment horizontal="left" vertical="center" shrinkToFit="1"/>
    </xf>
    <xf numFmtId="38" fontId="31" fillId="3" borderId="65" xfId="6" applyFont="1" applyFill="1" applyBorder="1" applyAlignment="1">
      <alignment horizontal="right" vertical="center" shrinkToFit="1"/>
    </xf>
    <xf numFmtId="3" fontId="31" fillId="3" borderId="65" xfId="6" applyNumberFormat="1" applyFont="1" applyFill="1" applyBorder="1" applyAlignment="1" applyProtection="1">
      <alignment horizontal="right" vertical="center" shrinkToFit="1"/>
      <protection locked="0"/>
    </xf>
    <xf numFmtId="3" fontId="31" fillId="3" borderId="95" xfId="6" applyNumberFormat="1" applyFont="1" applyFill="1" applyBorder="1" applyAlignment="1" applyProtection="1">
      <alignment horizontal="right" vertical="center" shrinkToFit="1"/>
      <protection locked="0"/>
    </xf>
    <xf numFmtId="38" fontId="31" fillId="3" borderId="77" xfId="6" applyFont="1" applyFill="1" applyBorder="1" applyAlignment="1">
      <alignment horizontal="right" vertical="center"/>
    </xf>
    <xf numFmtId="38" fontId="31" fillId="3" borderId="79" xfId="6" applyFont="1" applyFill="1" applyBorder="1" applyAlignment="1">
      <alignment horizontal="right" vertical="center"/>
    </xf>
    <xf numFmtId="3" fontId="31" fillId="3" borderId="96" xfId="2" applyNumberFormat="1" applyFont="1" applyFill="1" applyBorder="1" applyAlignment="1" applyProtection="1">
      <alignment vertical="center" shrinkToFit="1"/>
      <protection locked="0"/>
    </xf>
    <xf numFmtId="3" fontId="14" fillId="4" borderId="98" xfId="4" applyNumberFormat="1" applyFont="1" applyFill="1" applyBorder="1" applyAlignment="1">
      <alignment horizontal="left" vertical="center" shrinkToFit="1"/>
    </xf>
    <xf numFmtId="38" fontId="31" fillId="4" borderId="1" xfId="6" applyFont="1" applyFill="1" applyBorder="1" applyAlignment="1">
      <alignment vertical="center" shrinkToFit="1"/>
    </xf>
    <xf numFmtId="3" fontId="31" fillId="4" borderId="99" xfId="6" applyNumberFormat="1" applyFont="1" applyFill="1" applyBorder="1" applyAlignment="1" applyProtection="1">
      <alignment vertical="center" shrinkToFit="1"/>
      <protection locked="0"/>
    </xf>
    <xf numFmtId="3" fontId="31" fillId="4" borderId="100" xfId="6" applyNumberFormat="1" applyFont="1" applyFill="1" applyBorder="1" applyAlignment="1" applyProtection="1">
      <alignment vertical="center" shrinkToFit="1"/>
      <protection locked="0"/>
    </xf>
    <xf numFmtId="3" fontId="31" fillId="3" borderId="100" xfId="6" applyNumberFormat="1" applyFont="1" applyFill="1" applyBorder="1" applyAlignment="1" applyProtection="1">
      <alignment vertical="center" shrinkToFit="1"/>
      <protection locked="0"/>
    </xf>
    <xf numFmtId="3" fontId="31" fillId="4" borderId="96" xfId="2" applyNumberFormat="1" applyFont="1" applyFill="1" applyBorder="1" applyAlignment="1" applyProtection="1">
      <alignment vertical="center" shrinkToFit="1"/>
      <protection locked="0"/>
    </xf>
    <xf numFmtId="38" fontId="31" fillId="3" borderId="101" xfId="6" applyFont="1" applyFill="1" applyBorder="1" applyAlignment="1">
      <alignment vertical="center" shrinkToFit="1"/>
    </xf>
    <xf numFmtId="38" fontId="31" fillId="3" borderId="100" xfId="6" applyFont="1" applyFill="1" applyBorder="1" applyAlignment="1">
      <alignment vertical="center" shrinkToFit="1"/>
    </xf>
    <xf numFmtId="38" fontId="31" fillId="3" borderId="71" xfId="6" applyFont="1" applyFill="1" applyBorder="1" applyAlignment="1">
      <alignment vertical="center" shrinkToFit="1"/>
    </xf>
    <xf numFmtId="3" fontId="14" fillId="3" borderId="102" xfId="4" applyNumberFormat="1" applyFont="1" applyFill="1" applyBorder="1" applyAlignment="1">
      <alignment horizontal="center" vertical="center" shrinkToFit="1"/>
    </xf>
    <xf numFmtId="38" fontId="39" fillId="3" borderId="77" xfId="6" applyFont="1" applyFill="1" applyBorder="1" applyAlignment="1">
      <alignment vertical="center" shrinkToFit="1"/>
    </xf>
    <xf numFmtId="38" fontId="39" fillId="3" borderId="103" xfId="6" applyFont="1" applyFill="1" applyBorder="1" applyAlignment="1">
      <alignment vertical="center" shrinkToFit="1"/>
    </xf>
    <xf numFmtId="3" fontId="14" fillId="3" borderId="104" xfId="4" applyNumberFormat="1" applyFont="1" applyFill="1" applyBorder="1" applyAlignment="1">
      <alignment horizontal="center" vertical="center" shrinkToFit="1"/>
    </xf>
    <xf numFmtId="38" fontId="39" fillId="3" borderId="83" xfId="6" applyFont="1" applyFill="1" applyBorder="1" applyAlignment="1">
      <alignment vertical="center" shrinkToFit="1"/>
    </xf>
    <xf numFmtId="38" fontId="39" fillId="3" borderId="105" xfId="6" applyFont="1" applyFill="1" applyBorder="1" applyAlignment="1">
      <alignment vertical="center" shrinkToFit="1"/>
    </xf>
    <xf numFmtId="3" fontId="14" fillId="3" borderId="106" xfId="4" applyNumberFormat="1" applyFont="1" applyFill="1" applyBorder="1" applyAlignment="1">
      <alignment horizontal="center" vertical="center" shrinkToFit="1"/>
    </xf>
    <xf numFmtId="38" fontId="39" fillId="3" borderId="107" xfId="6" applyFont="1" applyFill="1" applyBorder="1" applyAlignment="1">
      <alignment vertical="center" shrinkToFit="1"/>
    </xf>
    <xf numFmtId="3" fontId="14" fillId="3" borderId="85" xfId="4" applyNumberFormat="1" applyFont="1" applyFill="1" applyBorder="1" applyAlignment="1">
      <alignment horizontal="center" vertical="center" shrinkToFit="1"/>
    </xf>
    <xf numFmtId="38" fontId="39" fillId="3" borderId="83" xfId="6" applyFont="1" applyFill="1" applyBorder="1" applyAlignment="1">
      <alignment horizontal="right" vertical="center" shrinkToFit="1"/>
    </xf>
    <xf numFmtId="38" fontId="39" fillId="3" borderId="83" xfId="6" applyFont="1" applyFill="1" applyBorder="1" applyAlignment="1">
      <alignment horizontal="right" vertical="center"/>
    </xf>
    <xf numFmtId="38" fontId="31" fillId="3" borderId="86" xfId="6" applyFont="1" applyFill="1" applyBorder="1" applyAlignment="1">
      <alignment vertical="center" shrinkToFit="1"/>
    </xf>
    <xf numFmtId="0" fontId="13" fillId="3" borderId="0" xfId="4" applyFont="1" applyFill="1" applyAlignment="1">
      <alignment horizontal="left" vertical="center"/>
    </xf>
    <xf numFmtId="3" fontId="40" fillId="3" borderId="87" xfId="6" applyNumberFormat="1" applyFont="1" applyFill="1" applyBorder="1" applyAlignment="1">
      <alignment horizontal="left" vertical="center"/>
    </xf>
    <xf numFmtId="0" fontId="23" fillId="3" borderId="87" xfId="4" applyFont="1" applyFill="1" applyBorder="1" applyAlignment="1">
      <alignment horizontal="left" vertical="center"/>
    </xf>
    <xf numFmtId="0" fontId="22" fillId="3" borderId="0" xfId="4" applyFont="1" applyFill="1" applyAlignment="1">
      <alignment horizontal="left" vertical="center" shrinkToFit="1"/>
    </xf>
    <xf numFmtId="0" fontId="32" fillId="3" borderId="0" xfId="4" applyFont="1" applyFill="1" applyAlignment="1">
      <alignment horizontal="left" vertical="center" shrinkToFit="1"/>
    </xf>
    <xf numFmtId="3" fontId="32" fillId="3" borderId="0" xfId="4" applyNumberFormat="1" applyFont="1" applyFill="1" applyAlignment="1" applyProtection="1">
      <alignment horizontal="left" vertical="center" shrinkToFit="1"/>
      <protection locked="0"/>
    </xf>
    <xf numFmtId="0" fontId="2" fillId="3" borderId="0" xfId="7" applyFont="1" applyFill="1"/>
    <xf numFmtId="0" fontId="2" fillId="3" borderId="0" xfId="7" applyFont="1" applyFill="1" applyAlignment="1">
      <alignment horizontal="left" vertical="center"/>
    </xf>
    <xf numFmtId="0" fontId="41" fillId="3" borderId="0" xfId="7" applyFont="1" applyFill="1" applyAlignment="1">
      <alignment horizontal="left" vertical="center"/>
    </xf>
    <xf numFmtId="3" fontId="41" fillId="3" borderId="0" xfId="7" applyNumberFormat="1" applyFont="1" applyFill="1" applyAlignment="1">
      <alignment horizontal="left" vertical="center"/>
    </xf>
    <xf numFmtId="182" fontId="2" fillId="3" borderId="0" xfId="7" applyNumberFormat="1" applyFont="1" applyFill="1" applyAlignment="1">
      <alignment vertical="center"/>
    </xf>
    <xf numFmtId="0" fontId="14" fillId="3" borderId="0" xfId="4" applyFont="1" applyFill="1" applyAlignment="1">
      <alignment horizontal="left" vertical="center"/>
    </xf>
    <xf numFmtId="3" fontId="23" fillId="3" borderId="0" xfId="2" applyNumberFormat="1" applyFont="1" applyFill="1" applyBorder="1" applyAlignment="1">
      <alignment horizontal="left" vertical="center"/>
    </xf>
    <xf numFmtId="0" fontId="42" fillId="3" borderId="0" xfId="4" applyFont="1" applyFill="1">
      <alignment vertical="center"/>
    </xf>
    <xf numFmtId="3" fontId="23" fillId="3" borderId="0" xfId="2" applyNumberFormat="1" applyFont="1" applyFill="1" applyBorder="1" applyAlignment="1">
      <alignment vertical="center"/>
    </xf>
    <xf numFmtId="38" fontId="14" fillId="4" borderId="98" xfId="6" applyFont="1" applyFill="1" applyBorder="1" applyAlignment="1">
      <alignment horizontal="left" vertical="center" shrinkToFit="1"/>
    </xf>
    <xf numFmtId="3" fontId="31" fillId="4" borderId="108" xfId="2" applyNumberFormat="1" applyFont="1" applyFill="1" applyBorder="1" applyAlignment="1" applyProtection="1">
      <alignment vertical="center" shrinkToFit="1"/>
      <protection locked="0"/>
    </xf>
    <xf numFmtId="38" fontId="14" fillId="4" borderId="2" xfId="6" applyFont="1" applyFill="1" applyBorder="1" applyAlignment="1">
      <alignment horizontal="left" vertical="center" shrinkToFit="1"/>
    </xf>
    <xf numFmtId="3" fontId="31" fillId="4" borderId="1" xfId="2" applyNumberFormat="1" applyFont="1" applyFill="1" applyAlignment="1" applyProtection="1">
      <alignment vertical="center" shrinkToFit="1"/>
      <protection locked="0"/>
    </xf>
    <xf numFmtId="38" fontId="14" fillId="4" borderId="23" xfId="6" applyFont="1" applyFill="1" applyBorder="1" applyAlignment="1">
      <alignment horizontal="left" vertical="center" shrinkToFit="1"/>
    </xf>
    <xf numFmtId="3" fontId="31" fillId="4" borderId="109" xfId="2" applyNumberFormat="1" applyFont="1" applyFill="1" applyBorder="1" applyAlignment="1" applyProtection="1">
      <alignment vertical="center" shrinkToFit="1"/>
      <protection locked="0"/>
    </xf>
    <xf numFmtId="38" fontId="14" fillId="3" borderId="98" xfId="6" applyFont="1" applyFill="1" applyBorder="1" applyAlignment="1">
      <alignment horizontal="left" vertical="center" shrinkToFit="1"/>
    </xf>
    <xf numFmtId="38" fontId="31" fillId="3" borderId="1" xfId="6" applyFont="1" applyFill="1" applyBorder="1" applyAlignment="1">
      <alignment vertical="center" shrinkToFit="1"/>
    </xf>
    <xf numFmtId="3" fontId="31" fillId="3" borderId="110" xfId="6" applyNumberFormat="1" applyFont="1" applyFill="1" applyBorder="1" applyAlignment="1" applyProtection="1">
      <alignment vertical="center" shrinkToFit="1"/>
      <protection locked="0"/>
    </xf>
    <xf numFmtId="38" fontId="14" fillId="3" borderId="2" xfId="6" applyFont="1" applyFill="1" applyBorder="1" applyAlignment="1">
      <alignment horizontal="left" vertical="center" shrinkToFit="1"/>
    </xf>
    <xf numFmtId="3" fontId="31" fillId="3" borderId="1" xfId="2" applyNumberFormat="1" applyFont="1" applyFill="1" applyAlignment="1" applyProtection="1">
      <alignment vertical="center" shrinkToFit="1"/>
      <protection locked="0"/>
    </xf>
    <xf numFmtId="38" fontId="14" fillId="3" borderId="23" xfId="6" applyFont="1" applyFill="1" applyBorder="1" applyAlignment="1">
      <alignment horizontal="left" vertical="center" shrinkToFit="1"/>
    </xf>
    <xf numFmtId="38" fontId="31" fillId="3" borderId="1" xfId="6" applyFont="1" applyFill="1" applyBorder="1" applyAlignment="1">
      <alignment horizontal="right" vertical="center" shrinkToFit="1"/>
    </xf>
    <xf numFmtId="3" fontId="31" fillId="3" borderId="109" xfId="2" applyNumberFormat="1" applyFont="1" applyFill="1" applyBorder="1" applyAlignment="1" applyProtection="1">
      <alignment horizontal="right" vertical="center" shrinkToFit="1"/>
      <protection locked="0"/>
    </xf>
    <xf numFmtId="3" fontId="31" fillId="4" borderId="110" xfId="6" applyNumberFormat="1" applyFont="1" applyFill="1" applyBorder="1" applyAlignment="1" applyProtection="1">
      <alignment vertical="center" shrinkToFit="1"/>
      <protection locked="0"/>
    </xf>
    <xf numFmtId="38" fontId="31" fillId="4" borderId="1" xfId="6" applyFont="1" applyFill="1" applyBorder="1" applyAlignment="1">
      <alignment horizontal="right" vertical="center" shrinkToFit="1"/>
    </xf>
    <xf numFmtId="3" fontId="31" fillId="4" borderId="109" xfId="2" applyNumberFormat="1" applyFont="1" applyFill="1" applyBorder="1" applyAlignment="1" applyProtection="1">
      <alignment horizontal="right" vertical="center" shrinkToFit="1"/>
      <protection locked="0"/>
    </xf>
    <xf numFmtId="3" fontId="31" fillId="3" borderId="1" xfId="2" applyNumberFormat="1" applyFont="1" applyFill="1" applyAlignment="1" applyProtection="1">
      <alignment horizontal="right" vertical="center" shrinkToFit="1"/>
      <protection locked="0"/>
    </xf>
    <xf numFmtId="38" fontId="11" fillId="3" borderId="74" xfId="6" applyFont="1" applyFill="1" applyBorder="1" applyAlignment="1">
      <alignment horizontal="left" vertical="center" shrinkToFit="1"/>
    </xf>
    <xf numFmtId="3" fontId="31" fillId="3" borderId="110" xfId="2" applyNumberFormat="1" applyFont="1" applyFill="1" applyBorder="1" applyAlignment="1" applyProtection="1">
      <alignment vertical="center" shrinkToFit="1"/>
      <protection locked="0"/>
    </xf>
    <xf numFmtId="38" fontId="14" fillId="3" borderId="111" xfId="6" applyFont="1" applyFill="1" applyBorder="1" applyAlignment="1">
      <alignment horizontal="left" vertical="center"/>
    </xf>
    <xf numFmtId="38" fontId="31" fillId="3" borderId="1" xfId="6" applyFont="1" applyFill="1" applyBorder="1" applyAlignment="1">
      <alignment horizontal="right" vertical="center"/>
    </xf>
    <xf numFmtId="3" fontId="31" fillId="3" borderId="1" xfId="2" applyNumberFormat="1" applyFont="1" applyFill="1" applyAlignment="1">
      <alignment horizontal="right" vertical="center"/>
    </xf>
    <xf numFmtId="38" fontId="14" fillId="3" borderId="98" xfId="6" applyFont="1" applyFill="1" applyBorder="1" applyAlignment="1">
      <alignment horizontal="left" vertical="center"/>
    </xf>
    <xf numFmtId="3" fontId="31" fillId="3" borderId="110" xfId="2" applyNumberFormat="1" applyFont="1" applyFill="1" applyBorder="1" applyAlignment="1">
      <alignment horizontal="right" vertical="center"/>
    </xf>
    <xf numFmtId="38" fontId="14" fillId="3" borderId="2" xfId="6" applyFont="1" applyFill="1" applyBorder="1" applyAlignment="1">
      <alignment horizontal="left" vertical="center"/>
    </xf>
    <xf numFmtId="38" fontId="14" fillId="3" borderId="23" xfId="6" applyFont="1" applyFill="1" applyBorder="1" applyAlignment="1">
      <alignment horizontal="left" vertical="center"/>
    </xf>
    <xf numFmtId="3" fontId="31" fillId="3" borderId="109" xfId="2" applyNumberFormat="1" applyFont="1" applyFill="1" applyBorder="1" applyAlignment="1">
      <alignment horizontal="right" vertical="center"/>
    </xf>
    <xf numFmtId="38" fontId="31" fillId="3" borderId="112" xfId="6" applyFont="1" applyFill="1" applyBorder="1" applyAlignment="1">
      <alignment horizontal="right" vertical="center"/>
    </xf>
    <xf numFmtId="3" fontId="31" fillId="3" borderId="113" xfId="2" applyNumberFormat="1" applyFont="1" applyFill="1" applyBorder="1" applyAlignment="1">
      <alignment horizontal="right" vertical="center"/>
    </xf>
    <xf numFmtId="3" fontId="31" fillId="3" borderId="112" xfId="2" applyNumberFormat="1" applyFont="1" applyFill="1" applyBorder="1" applyAlignment="1">
      <alignment horizontal="right" vertical="center"/>
    </xf>
    <xf numFmtId="3" fontId="31" fillId="3" borderId="114" xfId="2" applyNumberFormat="1" applyFont="1" applyFill="1" applyBorder="1" applyAlignment="1">
      <alignment horizontal="right" vertical="center"/>
    </xf>
    <xf numFmtId="38" fontId="11" fillId="3" borderId="0" xfId="6" applyFont="1" applyFill="1" applyAlignment="1">
      <alignment horizontal="left" vertical="center"/>
    </xf>
    <xf numFmtId="38" fontId="1" fillId="3" borderId="0" xfId="6" applyFont="1" applyFill="1" applyAlignment="1">
      <alignment horizontal="left" vertical="center"/>
    </xf>
    <xf numFmtId="3" fontId="22" fillId="3" borderId="0" xfId="2" applyNumberFormat="1" applyFont="1" applyFill="1" applyBorder="1" applyAlignment="1">
      <alignment horizontal="left" vertical="center"/>
    </xf>
    <xf numFmtId="38" fontId="14" fillId="3" borderId="0" xfId="6" applyFont="1" applyFill="1" applyAlignment="1">
      <alignment horizontal="left" vertical="center"/>
    </xf>
    <xf numFmtId="38" fontId="22" fillId="3" borderId="0" xfId="6" applyFont="1" applyFill="1" applyAlignment="1">
      <alignment horizontal="left" vertical="center"/>
    </xf>
    <xf numFmtId="38" fontId="42" fillId="3" borderId="0" xfId="6" applyFont="1" applyFill="1" applyAlignment="1">
      <alignment vertical="center"/>
    </xf>
    <xf numFmtId="38" fontId="1" fillId="3" borderId="0" xfId="6" applyFont="1" applyFill="1" applyAlignment="1">
      <alignment vertical="center"/>
    </xf>
    <xf numFmtId="38" fontId="43" fillId="3" borderId="0" xfId="6" applyFont="1" applyFill="1" applyAlignment="1">
      <alignment vertical="center"/>
    </xf>
    <xf numFmtId="3" fontId="22" fillId="3" borderId="0" xfId="2" applyNumberFormat="1" applyFont="1" applyFill="1" applyBorder="1" applyAlignment="1">
      <alignment vertical="center"/>
    </xf>
    <xf numFmtId="38" fontId="14" fillId="3" borderId="0" xfId="6" applyFont="1" applyFill="1" applyAlignment="1">
      <alignment vertical="center"/>
    </xf>
    <xf numFmtId="38" fontId="22" fillId="3" borderId="0" xfId="6" applyFont="1" applyFill="1" applyAlignment="1">
      <alignment vertical="center"/>
    </xf>
    <xf numFmtId="3" fontId="22" fillId="3" borderId="0" xfId="4" applyNumberFormat="1" applyFont="1" applyFill="1" applyAlignment="1">
      <alignment horizontal="left" vertical="center"/>
    </xf>
    <xf numFmtId="3" fontId="31" fillId="4" borderId="110" xfId="2" applyNumberFormat="1" applyFont="1" applyFill="1" applyBorder="1" applyAlignment="1" applyProtection="1">
      <alignment vertical="center" shrinkToFit="1"/>
      <protection locked="0"/>
    </xf>
    <xf numFmtId="38" fontId="22" fillId="3" borderId="0" xfId="6" applyFont="1" applyFill="1" applyAlignment="1">
      <alignment horizontal="right" vertical="center"/>
    </xf>
    <xf numFmtId="3" fontId="22" fillId="3" borderId="0" xfId="2" applyNumberFormat="1" applyFont="1" applyFill="1" applyBorder="1" applyAlignment="1">
      <alignment horizontal="right" vertical="center"/>
    </xf>
    <xf numFmtId="0" fontId="39" fillId="3" borderId="0" xfId="4" applyFont="1" applyFill="1" applyAlignment="1">
      <alignment horizontal="left" vertical="center"/>
    </xf>
    <xf numFmtId="3" fontId="39" fillId="3" borderId="0" xfId="4" applyNumberFormat="1" applyFont="1" applyFill="1" applyAlignment="1">
      <alignment horizontal="left" vertical="center"/>
    </xf>
    <xf numFmtId="3" fontId="31" fillId="4" borderId="1" xfId="2" applyNumberFormat="1" applyFont="1" applyFill="1" applyAlignment="1" applyProtection="1">
      <alignment horizontal="right" vertical="center" shrinkToFit="1"/>
      <protection locked="0"/>
    </xf>
    <xf numFmtId="38" fontId="14" fillId="4" borderId="23" xfId="6" applyFont="1" applyFill="1" applyBorder="1" applyAlignment="1">
      <alignment horizontal="left" vertical="center"/>
    </xf>
    <xf numFmtId="38" fontId="31" fillId="4" borderId="1" xfId="6" applyFont="1" applyFill="1" applyBorder="1" applyAlignment="1">
      <alignment horizontal="right" vertical="center"/>
    </xf>
    <xf numFmtId="38" fontId="31" fillId="3" borderId="83" xfId="6" applyFont="1" applyFill="1" applyBorder="1" applyAlignment="1">
      <alignment horizontal="right" vertical="center"/>
    </xf>
    <xf numFmtId="3" fontId="31" fillId="3" borderId="86" xfId="2" applyNumberFormat="1" applyFont="1" applyFill="1" applyBorder="1" applyAlignment="1">
      <alignment horizontal="right" vertical="center"/>
    </xf>
    <xf numFmtId="177" fontId="23" fillId="3" borderId="0" xfId="4" applyNumberFormat="1" applyFont="1" applyFill="1" applyAlignment="1">
      <alignment horizontal="right" vertical="center"/>
    </xf>
    <xf numFmtId="0" fontId="25" fillId="3" borderId="42" xfId="5" applyFont="1" applyFill="1" applyBorder="1" applyAlignment="1">
      <alignment vertical="center"/>
    </xf>
    <xf numFmtId="56" fontId="44" fillId="3" borderId="43" xfId="5" applyNumberFormat="1" applyFont="1" applyFill="1" applyBorder="1" applyAlignment="1" applyProtection="1">
      <alignment vertical="center"/>
      <protection locked="0"/>
    </xf>
    <xf numFmtId="14" fontId="44" fillId="3" borderId="44" xfId="5" applyNumberFormat="1" applyFont="1" applyFill="1" applyBorder="1" applyAlignment="1">
      <alignment horizontal="left" vertical="center"/>
    </xf>
    <xf numFmtId="178" fontId="25" fillId="3" borderId="42" xfId="5" applyNumberFormat="1" applyFont="1" applyFill="1" applyBorder="1" applyAlignment="1" applyProtection="1">
      <alignment horizontal="centerContinuous" vertical="center"/>
      <protection locked="0"/>
    </xf>
    <xf numFmtId="179" fontId="25" fillId="3" borderId="42" xfId="5" applyNumberFormat="1" applyFont="1" applyFill="1" applyBorder="1" applyAlignment="1">
      <alignment horizontal="centerContinuous" vertical="center"/>
    </xf>
    <xf numFmtId="0" fontId="44" fillId="3" borderId="42" xfId="5" applyFont="1" applyFill="1" applyBorder="1" applyAlignment="1">
      <alignment horizontal="centerContinuous" vertical="center"/>
    </xf>
    <xf numFmtId="0" fontId="25" fillId="3" borderId="47" xfId="5" applyFont="1" applyFill="1" applyBorder="1" applyAlignment="1">
      <alignment vertical="center"/>
    </xf>
    <xf numFmtId="180" fontId="25" fillId="3" borderId="48" xfId="5" applyNumberFormat="1" applyFont="1" applyFill="1" applyBorder="1" applyAlignment="1">
      <alignment horizontal="centerContinuous" vertical="center"/>
    </xf>
    <xf numFmtId="0" fontId="25" fillId="3" borderId="47" xfId="5" applyFont="1" applyFill="1" applyBorder="1" applyAlignment="1">
      <alignment horizontal="centerContinuous" vertical="center"/>
    </xf>
    <xf numFmtId="0" fontId="44" fillId="3" borderId="49" xfId="5" applyFont="1" applyFill="1" applyBorder="1" applyAlignment="1">
      <alignment vertical="center"/>
    </xf>
    <xf numFmtId="0" fontId="44" fillId="3" borderId="47" xfId="5" applyFont="1" applyFill="1" applyBorder="1" applyAlignment="1" applyProtection="1">
      <alignment horizontal="centerContinuous" vertical="center" wrapText="1"/>
      <protection locked="0"/>
    </xf>
    <xf numFmtId="0" fontId="44" fillId="3" borderId="47" xfId="5" applyFont="1" applyFill="1" applyBorder="1" applyAlignment="1">
      <alignment horizontal="centerContinuous" vertical="center"/>
    </xf>
    <xf numFmtId="38" fontId="23" fillId="3" borderId="0" xfId="6" applyFont="1" applyFill="1" applyAlignment="1">
      <alignment horizontal="left" vertical="center"/>
    </xf>
    <xf numFmtId="38" fontId="23" fillId="3" borderId="0" xfId="6" applyFont="1" applyFill="1" applyAlignment="1">
      <alignment vertical="center"/>
    </xf>
    <xf numFmtId="0" fontId="14" fillId="4" borderId="98" xfId="4" applyFont="1" applyFill="1" applyBorder="1" applyAlignment="1">
      <alignment horizontal="left" vertical="center" shrinkToFit="1"/>
    </xf>
    <xf numFmtId="0" fontId="14" fillId="3" borderId="98" xfId="4" applyFont="1" applyFill="1" applyBorder="1" applyAlignment="1">
      <alignment horizontal="left" vertical="center" shrinkToFit="1"/>
    </xf>
    <xf numFmtId="0" fontId="14" fillId="3" borderId="98" xfId="4" applyFont="1" applyFill="1" applyBorder="1" applyAlignment="1">
      <alignment horizontal="left" vertical="center"/>
    </xf>
    <xf numFmtId="0" fontId="11" fillId="3" borderId="0" xfId="4" applyFont="1" applyFill="1" applyAlignment="1">
      <alignment horizontal="left" vertical="center"/>
    </xf>
    <xf numFmtId="38" fontId="14" fillId="3" borderId="0" xfId="6" applyFont="1" applyFill="1" applyAlignment="1">
      <alignment horizontal="left" vertical="center" shrinkToFit="1"/>
    </xf>
    <xf numFmtId="38" fontId="39" fillId="3" borderId="0" xfId="6" applyFont="1" applyFill="1" applyAlignment="1">
      <alignment horizontal="left" vertical="center" shrinkToFit="1"/>
    </xf>
    <xf numFmtId="3" fontId="39" fillId="3" borderId="0" xfId="2" applyNumberFormat="1" applyFont="1" applyFill="1" applyBorder="1" applyAlignment="1" applyProtection="1">
      <alignment horizontal="left" vertical="center" shrinkToFit="1"/>
      <protection locked="0"/>
    </xf>
    <xf numFmtId="0" fontId="14" fillId="4" borderId="115" xfId="4" applyFont="1" applyFill="1" applyBorder="1" applyAlignment="1">
      <alignment horizontal="left" vertical="center" shrinkToFit="1"/>
    </xf>
    <xf numFmtId="0" fontId="14" fillId="3" borderId="72" xfId="4" applyFont="1" applyFill="1" applyBorder="1" applyAlignment="1">
      <alignment horizontal="left" vertical="center"/>
    </xf>
    <xf numFmtId="3" fontId="31" fillId="3" borderId="101" xfId="2" applyNumberFormat="1" applyFont="1" applyFill="1" applyBorder="1" applyAlignment="1">
      <alignment horizontal="right" vertical="center"/>
    </xf>
    <xf numFmtId="38" fontId="14" fillId="3" borderId="89" xfId="6" applyFont="1" applyFill="1" applyBorder="1" applyAlignment="1">
      <alignment horizontal="left" vertical="center"/>
    </xf>
    <xf numFmtId="3" fontId="31" fillId="3" borderId="68" xfId="2" applyNumberFormat="1" applyFont="1" applyFill="1" applyBorder="1" applyAlignment="1">
      <alignment horizontal="right" vertical="center"/>
    </xf>
    <xf numFmtId="38" fontId="14" fillId="3" borderId="67" xfId="6" applyFont="1" applyFill="1" applyBorder="1" applyAlignment="1">
      <alignment horizontal="left" vertical="center"/>
    </xf>
    <xf numFmtId="38" fontId="14" fillId="3" borderId="67" xfId="6" applyFont="1" applyFill="1" applyBorder="1" applyAlignment="1">
      <alignment horizontal="left" vertical="center" shrinkToFit="1"/>
    </xf>
    <xf numFmtId="3" fontId="31" fillId="3" borderId="68" xfId="2" applyNumberFormat="1" applyFont="1" applyFill="1" applyBorder="1" applyAlignment="1" applyProtection="1">
      <alignment horizontal="right" vertical="center" shrinkToFit="1"/>
      <protection locked="0"/>
    </xf>
    <xf numFmtId="0" fontId="14" fillId="3" borderId="0" xfId="8" applyFont="1" applyFill="1" applyAlignment="1">
      <alignment horizontal="left" vertical="center"/>
    </xf>
    <xf numFmtId="0" fontId="22" fillId="3" borderId="0" xfId="8" applyFont="1" applyFill="1" applyAlignment="1">
      <alignment horizontal="left" vertical="center"/>
    </xf>
    <xf numFmtId="3" fontId="22" fillId="3" borderId="0" xfId="8" applyNumberFormat="1" applyFont="1" applyFill="1" applyAlignment="1">
      <alignment horizontal="left" vertical="center"/>
    </xf>
    <xf numFmtId="0" fontId="14" fillId="3" borderId="0" xfId="8" applyFont="1" applyFill="1">
      <alignment vertical="center"/>
    </xf>
    <xf numFmtId="182" fontId="14" fillId="3" borderId="0" xfId="8" applyNumberFormat="1" applyFont="1" applyFill="1">
      <alignment vertical="center"/>
    </xf>
    <xf numFmtId="182" fontId="22" fillId="3" borderId="0" xfId="8" applyNumberFormat="1" applyFont="1" applyFill="1">
      <alignment vertical="center"/>
    </xf>
    <xf numFmtId="0" fontId="45" fillId="3" borderId="0" xfId="4" applyFont="1" applyFill="1">
      <alignment vertical="center"/>
    </xf>
    <xf numFmtId="0" fontId="43" fillId="3" borderId="0" xfId="4" applyFont="1" applyFill="1">
      <alignment vertical="center"/>
    </xf>
    <xf numFmtId="3" fontId="22" fillId="3" borderId="0" xfId="4" applyNumberFormat="1" applyFont="1" applyFill="1">
      <alignment vertical="center"/>
    </xf>
    <xf numFmtId="3" fontId="31" fillId="4" borderId="1" xfId="6" applyNumberFormat="1" applyFont="1" applyFill="1" applyBorder="1" applyAlignment="1" applyProtection="1">
      <alignment vertical="center" shrinkToFit="1"/>
      <protection locked="0"/>
    </xf>
    <xf numFmtId="3" fontId="31" fillId="3" borderId="1" xfId="6" applyNumberFormat="1" applyFont="1" applyFill="1" applyBorder="1" applyAlignment="1" applyProtection="1">
      <alignment vertical="center" shrinkToFit="1"/>
      <protection locked="0"/>
    </xf>
    <xf numFmtId="3" fontId="31" fillId="3" borderId="109" xfId="2" applyNumberFormat="1" applyFont="1" applyFill="1" applyBorder="1" applyAlignment="1" applyProtection="1">
      <alignment vertical="center" shrinkToFit="1"/>
      <protection locked="0"/>
    </xf>
    <xf numFmtId="3" fontId="31" fillId="4" borderId="1" xfId="6" applyNumberFormat="1" applyFont="1" applyFill="1" applyBorder="1" applyAlignment="1" applyProtection="1">
      <alignment horizontal="right" vertical="center" shrinkToFit="1"/>
      <protection locked="0"/>
    </xf>
    <xf numFmtId="38" fontId="31" fillId="3" borderId="113" xfId="6" applyFont="1" applyFill="1" applyBorder="1" applyAlignment="1">
      <alignment horizontal="right" vertical="center"/>
    </xf>
    <xf numFmtId="38" fontId="31" fillId="3" borderId="86" xfId="6" applyFont="1" applyFill="1" applyBorder="1" applyAlignment="1">
      <alignment horizontal="right" vertical="center"/>
    </xf>
    <xf numFmtId="38" fontId="11" fillId="3" borderId="87" xfId="6" applyFont="1" applyFill="1" applyBorder="1" applyAlignment="1">
      <alignment horizontal="left" vertical="center"/>
    </xf>
    <xf numFmtId="0" fontId="1" fillId="3" borderId="0" xfId="7" applyFill="1" applyAlignment="1">
      <alignment horizontal="left" vertical="center"/>
    </xf>
    <xf numFmtId="3" fontId="1" fillId="3" borderId="0" xfId="7" applyNumberFormat="1" applyFill="1" applyAlignment="1">
      <alignment horizontal="left" vertical="center"/>
    </xf>
    <xf numFmtId="3" fontId="31" fillId="4" borderId="108" xfId="6" applyNumberFormat="1" applyFont="1" applyFill="1" applyBorder="1" applyAlignment="1" applyProtection="1">
      <alignment vertical="center" shrinkToFit="1"/>
      <protection locked="0"/>
    </xf>
    <xf numFmtId="3" fontId="31" fillId="4" borderId="101" xfId="2" applyNumberFormat="1" applyFont="1" applyFill="1" applyBorder="1" applyAlignment="1" applyProtection="1">
      <alignment vertical="center" shrinkToFit="1"/>
      <protection locked="0"/>
    </xf>
    <xf numFmtId="3" fontId="31" fillId="4" borderId="1" xfId="2" applyNumberFormat="1" applyFont="1" applyFill="1" applyAlignment="1">
      <alignment horizontal="right" vertical="center"/>
    </xf>
    <xf numFmtId="3" fontId="31" fillId="4" borderId="109" xfId="2" applyNumberFormat="1" applyFont="1" applyFill="1" applyBorder="1" applyAlignment="1">
      <alignment horizontal="right" vertical="center"/>
    </xf>
    <xf numFmtId="3" fontId="31" fillId="3" borderId="101" xfId="2" applyNumberFormat="1" applyFont="1" applyFill="1" applyBorder="1" applyAlignment="1" applyProtection="1">
      <alignment vertical="center" shrinkToFit="1"/>
      <protection locked="0"/>
    </xf>
    <xf numFmtId="0" fontId="42" fillId="3" borderId="0" xfId="8" applyFont="1" applyFill="1">
      <alignment vertical="center"/>
    </xf>
    <xf numFmtId="0" fontId="22" fillId="3" borderId="0" xfId="8" applyFont="1" applyFill="1">
      <alignment vertical="center"/>
    </xf>
    <xf numFmtId="0" fontId="43" fillId="3" borderId="0" xfId="8" applyFont="1" applyFill="1">
      <alignment vertical="center"/>
    </xf>
    <xf numFmtId="3" fontId="22" fillId="3" borderId="0" xfId="8" applyNumberFormat="1" applyFont="1" applyFill="1">
      <alignment vertical="center"/>
    </xf>
    <xf numFmtId="0" fontId="14" fillId="4" borderId="98" xfId="8" applyFont="1" applyFill="1" applyBorder="1" applyAlignment="1">
      <alignment horizontal="left" vertical="center" shrinkToFit="1"/>
    </xf>
    <xf numFmtId="38" fontId="31" fillId="4" borderId="1" xfId="9" applyFont="1" applyFill="1" applyBorder="1" applyAlignment="1">
      <alignment vertical="center" shrinkToFit="1"/>
    </xf>
    <xf numFmtId="3" fontId="31" fillId="4" borderId="108" xfId="9" applyNumberFormat="1" applyFont="1" applyFill="1" applyBorder="1" applyAlignment="1" applyProtection="1">
      <alignment vertical="center" shrinkToFit="1"/>
      <protection locked="0"/>
    </xf>
    <xf numFmtId="0" fontId="14" fillId="4" borderId="2" xfId="8" applyFont="1" applyFill="1" applyBorder="1" applyAlignment="1">
      <alignment horizontal="left" vertical="center" shrinkToFit="1"/>
    </xf>
    <xf numFmtId="3" fontId="31" fillId="4" borderId="1" xfId="9" applyNumberFormat="1" applyFont="1" applyFill="1" applyBorder="1" applyAlignment="1" applyProtection="1">
      <alignment vertical="center" shrinkToFit="1"/>
      <protection locked="0"/>
    </xf>
    <xf numFmtId="38" fontId="2" fillId="4" borderId="23" xfId="9" applyFont="1" applyFill="1" applyBorder="1" applyAlignment="1">
      <alignment horizontal="left" vertical="center" shrinkToFit="1"/>
    </xf>
    <xf numFmtId="3" fontId="31" fillId="4" borderId="109" xfId="9" applyNumberFormat="1" applyFont="1" applyFill="1" applyBorder="1" applyAlignment="1" applyProtection="1">
      <alignment vertical="center" shrinkToFit="1"/>
      <protection locked="0"/>
    </xf>
    <xf numFmtId="0" fontId="14" fillId="3" borderId="98" xfId="8" applyFont="1" applyFill="1" applyBorder="1" applyAlignment="1">
      <alignment horizontal="left" vertical="center" shrinkToFit="1"/>
    </xf>
    <xf numFmtId="38" fontId="31" fillId="3" borderId="1" xfId="9" applyFont="1" applyFill="1" applyBorder="1" applyAlignment="1">
      <alignment vertical="center" shrinkToFit="1"/>
    </xf>
    <xf numFmtId="3" fontId="31" fillId="3" borderId="110" xfId="9" applyNumberFormat="1" applyFont="1" applyFill="1" applyBorder="1" applyAlignment="1" applyProtection="1">
      <alignment vertical="center" shrinkToFit="1"/>
      <protection locked="0"/>
    </xf>
    <xf numFmtId="0" fontId="14" fillId="3" borderId="2" xfId="8" applyFont="1" applyFill="1" applyBorder="1" applyAlignment="1">
      <alignment horizontal="left" vertical="center" shrinkToFit="1"/>
    </xf>
    <xf numFmtId="3" fontId="31" fillId="3" borderId="1" xfId="9" applyNumberFormat="1" applyFont="1" applyFill="1" applyBorder="1" applyAlignment="1" applyProtection="1">
      <alignment horizontal="right" vertical="center" shrinkToFit="1"/>
      <protection locked="0"/>
    </xf>
    <xf numFmtId="38" fontId="2" fillId="3" borderId="23" xfId="9" applyFont="1" applyFill="1" applyBorder="1" applyAlignment="1">
      <alignment horizontal="left" vertical="center"/>
    </xf>
    <xf numFmtId="38" fontId="31" fillId="3" borderId="1" xfId="9" applyFont="1" applyFill="1" applyBorder="1" applyAlignment="1">
      <alignment horizontal="right" vertical="center"/>
    </xf>
    <xf numFmtId="3" fontId="31" fillId="3" borderId="1" xfId="9" applyNumberFormat="1" applyFont="1" applyFill="1" applyBorder="1" applyAlignment="1" applyProtection="1">
      <alignment vertical="center" shrinkToFit="1"/>
      <protection locked="0"/>
    </xf>
    <xf numFmtId="38" fontId="2" fillId="3" borderId="23" xfId="9" applyFont="1" applyFill="1" applyBorder="1" applyAlignment="1">
      <alignment horizontal="left" vertical="center" shrinkToFit="1"/>
    </xf>
    <xf numFmtId="38" fontId="31" fillId="3" borderId="1" xfId="9" applyFont="1" applyFill="1" applyBorder="1" applyAlignment="1">
      <alignment horizontal="right" vertical="center" shrinkToFit="1"/>
    </xf>
    <xf numFmtId="3" fontId="31" fillId="3" borderId="109" xfId="9" applyNumberFormat="1" applyFont="1" applyFill="1" applyBorder="1" applyAlignment="1" applyProtection="1">
      <alignment horizontal="right" vertical="center" shrinkToFit="1"/>
      <protection locked="0"/>
    </xf>
    <xf numFmtId="0" fontId="14" fillId="3" borderId="111" xfId="8" applyFont="1" applyFill="1" applyBorder="1" applyAlignment="1">
      <alignment horizontal="left" vertical="center" shrinkToFit="1"/>
    </xf>
    <xf numFmtId="3" fontId="31" fillId="3" borderId="1" xfId="9" applyNumberFormat="1" applyFont="1" applyFill="1" applyBorder="1" applyAlignment="1">
      <alignment horizontal="right" vertical="center"/>
    </xf>
    <xf numFmtId="0" fontId="14" fillId="3" borderId="98" xfId="8" applyFont="1" applyFill="1" applyBorder="1" applyAlignment="1">
      <alignment horizontal="left" vertical="center"/>
    </xf>
    <xf numFmtId="3" fontId="31" fillId="3" borderId="110" xfId="9" applyNumberFormat="1" applyFont="1" applyFill="1" applyBorder="1" applyAlignment="1">
      <alignment horizontal="right" vertical="center"/>
    </xf>
    <xf numFmtId="38" fontId="2" fillId="3" borderId="2" xfId="9" applyFont="1" applyFill="1" applyBorder="1" applyAlignment="1">
      <alignment horizontal="left" vertical="center"/>
    </xf>
    <xf numFmtId="38" fontId="31" fillId="3" borderId="112" xfId="9" applyFont="1" applyFill="1" applyBorder="1" applyAlignment="1">
      <alignment horizontal="right" vertical="center"/>
    </xf>
    <xf numFmtId="3" fontId="31" fillId="3" borderId="113" xfId="9" applyNumberFormat="1" applyFont="1" applyFill="1" applyBorder="1" applyAlignment="1">
      <alignment horizontal="right" vertical="center"/>
    </xf>
    <xf numFmtId="3" fontId="31" fillId="3" borderId="114" xfId="9" applyNumberFormat="1" applyFont="1" applyFill="1" applyBorder="1" applyAlignment="1">
      <alignment horizontal="right" vertical="center"/>
    </xf>
    <xf numFmtId="0" fontId="14" fillId="3" borderId="87" xfId="8" applyFont="1" applyFill="1" applyBorder="1" applyAlignment="1">
      <alignment horizontal="left" vertical="center"/>
    </xf>
    <xf numFmtId="38" fontId="1" fillId="3" borderId="87" xfId="9" applyFont="1" applyFill="1" applyBorder="1" applyAlignment="1">
      <alignment horizontal="left" vertical="center"/>
    </xf>
    <xf numFmtId="3" fontId="1" fillId="3" borderId="87" xfId="9" applyNumberFormat="1" applyFont="1" applyFill="1" applyBorder="1" applyAlignment="1">
      <alignment horizontal="left" vertical="center"/>
    </xf>
    <xf numFmtId="38" fontId="2" fillId="3" borderId="0" xfId="9" applyFont="1" applyFill="1" applyAlignment="1">
      <alignment horizontal="left" vertical="center"/>
    </xf>
    <xf numFmtId="38" fontId="1" fillId="3" borderId="0" xfId="9" applyFont="1" applyFill="1" applyAlignment="1">
      <alignment horizontal="left" vertical="center"/>
    </xf>
    <xf numFmtId="3" fontId="1" fillId="3" borderId="0" xfId="9" applyNumberFormat="1" applyFont="1" applyFill="1" applyAlignment="1">
      <alignment horizontal="left" vertical="center"/>
    </xf>
    <xf numFmtId="38" fontId="1" fillId="3" borderId="0" xfId="9" applyFont="1" applyFill="1" applyAlignment="1">
      <alignment horizontal="right" vertical="center"/>
    </xf>
    <xf numFmtId="3" fontId="1" fillId="3" borderId="0" xfId="9" applyNumberFormat="1" applyFont="1" applyFill="1" applyAlignment="1">
      <alignment horizontal="right" vertical="center"/>
    </xf>
    <xf numFmtId="0" fontId="11" fillId="3" borderId="87" xfId="8" applyFont="1" applyFill="1" applyBorder="1" applyAlignment="1">
      <alignment horizontal="left" vertical="center"/>
    </xf>
    <xf numFmtId="38" fontId="14" fillId="3" borderId="0" xfId="9" applyFont="1" applyFill="1" applyAlignment="1">
      <alignment horizontal="left" vertical="center"/>
    </xf>
    <xf numFmtId="38" fontId="22" fillId="3" borderId="0" xfId="9" applyFont="1" applyFill="1" applyAlignment="1">
      <alignment horizontal="left" vertical="center"/>
    </xf>
    <xf numFmtId="38" fontId="1" fillId="3" borderId="0" xfId="9" applyFont="1" applyFill="1" applyAlignment="1">
      <alignment vertical="center"/>
    </xf>
    <xf numFmtId="38" fontId="43" fillId="3" borderId="0" xfId="9" applyFont="1" applyFill="1" applyAlignment="1">
      <alignment vertical="center"/>
    </xf>
    <xf numFmtId="3" fontId="1" fillId="3" borderId="0" xfId="9" applyNumberFormat="1" applyFont="1" applyFill="1" applyAlignment="1">
      <alignment vertical="center"/>
    </xf>
    <xf numFmtId="38" fontId="2" fillId="3" borderId="0" xfId="9" applyFont="1" applyFill="1" applyAlignment="1">
      <alignment vertical="center"/>
    </xf>
    <xf numFmtId="38" fontId="31" fillId="4" borderId="1" xfId="9" applyFont="1" applyFill="1" applyBorder="1" applyAlignment="1">
      <alignment horizontal="right" vertical="center" shrinkToFit="1"/>
    </xf>
    <xf numFmtId="3" fontId="31" fillId="4" borderId="109" xfId="9" applyNumberFormat="1" applyFont="1" applyFill="1" applyBorder="1" applyAlignment="1" applyProtection="1">
      <alignment horizontal="right" vertical="center" shrinkToFit="1"/>
      <protection locked="0"/>
    </xf>
    <xf numFmtId="3" fontId="31" fillId="3" borderId="109" xfId="9" applyNumberFormat="1" applyFont="1" applyFill="1" applyBorder="1" applyAlignment="1">
      <alignment horizontal="right" vertical="center"/>
    </xf>
    <xf numFmtId="38" fontId="31" fillId="3" borderId="83" xfId="9" applyFont="1" applyFill="1" applyBorder="1" applyAlignment="1">
      <alignment horizontal="right" vertical="center"/>
    </xf>
    <xf numFmtId="38" fontId="31" fillId="3" borderId="103" xfId="9" applyFont="1" applyFill="1" applyBorder="1" applyAlignment="1">
      <alignment horizontal="right" vertical="center"/>
    </xf>
    <xf numFmtId="3" fontId="31" fillId="3" borderId="86" xfId="9" applyNumberFormat="1" applyFont="1" applyFill="1" applyBorder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38" fontId="1" fillId="3" borderId="0" xfId="9" applyFont="1" applyFill="1" applyBorder="1" applyAlignment="1">
      <alignment horizontal="left" vertical="center"/>
    </xf>
    <xf numFmtId="38" fontId="41" fillId="3" borderId="0" xfId="9" applyFont="1" applyFill="1" applyAlignment="1">
      <alignment vertical="center"/>
    </xf>
    <xf numFmtId="3" fontId="41" fillId="3" borderId="0" xfId="9" applyNumberFormat="1" applyFont="1" applyFill="1" applyAlignment="1">
      <alignment vertical="center"/>
    </xf>
    <xf numFmtId="3" fontId="31" fillId="3" borderId="109" xfId="9" applyNumberFormat="1" applyFont="1" applyFill="1" applyBorder="1" applyAlignment="1" applyProtection="1">
      <alignment vertical="center" shrinkToFit="1"/>
      <protection locked="0"/>
    </xf>
    <xf numFmtId="3" fontId="31" fillId="4" borderId="110" xfId="9" applyNumberFormat="1" applyFont="1" applyFill="1" applyBorder="1" applyAlignment="1" applyProtection="1">
      <alignment vertical="center" shrinkToFit="1"/>
      <protection locked="0"/>
    </xf>
    <xf numFmtId="0" fontId="14" fillId="4" borderId="116" xfId="8" applyFont="1" applyFill="1" applyBorder="1" applyAlignment="1">
      <alignment horizontal="left" vertical="center" shrinkToFit="1"/>
    </xf>
    <xf numFmtId="3" fontId="31" fillId="4" borderId="1" xfId="9" applyNumberFormat="1" applyFont="1" applyFill="1" applyBorder="1" applyAlignment="1" applyProtection="1">
      <alignment horizontal="right" vertical="center" shrinkToFit="1"/>
      <protection locked="0"/>
    </xf>
    <xf numFmtId="38" fontId="2" fillId="4" borderId="23" xfId="9" applyFont="1" applyFill="1" applyBorder="1" applyAlignment="1">
      <alignment horizontal="left" vertical="center"/>
    </xf>
    <xf numFmtId="38" fontId="31" fillId="4" borderId="1" xfId="9" applyFont="1" applyFill="1" applyBorder="1" applyAlignment="1">
      <alignment horizontal="right" vertical="center"/>
    </xf>
    <xf numFmtId="38" fontId="2" fillId="3" borderId="111" xfId="9" applyFont="1" applyFill="1" applyBorder="1" applyAlignment="1">
      <alignment horizontal="left" vertical="center"/>
    </xf>
    <xf numFmtId="38" fontId="31" fillId="3" borderId="113" xfId="9" applyFont="1" applyFill="1" applyBorder="1" applyAlignment="1">
      <alignment horizontal="right" vertical="center"/>
    </xf>
    <xf numFmtId="38" fontId="2" fillId="3" borderId="2" xfId="9" applyFont="1" applyFill="1" applyBorder="1" applyAlignment="1">
      <alignment horizontal="left" vertical="center" shrinkToFit="1"/>
    </xf>
    <xf numFmtId="0" fontId="2" fillId="3" borderId="98" xfId="8" applyFont="1" applyFill="1" applyBorder="1" applyAlignment="1">
      <alignment horizontal="left" vertical="center"/>
    </xf>
    <xf numFmtId="38" fontId="41" fillId="3" borderId="0" xfId="9" applyFont="1" applyFill="1" applyAlignment="1">
      <alignment horizontal="left" vertical="center"/>
    </xf>
    <xf numFmtId="3" fontId="41" fillId="3" borderId="0" xfId="9" applyNumberFormat="1" applyFont="1" applyFill="1" applyAlignment="1">
      <alignment horizontal="left" vertical="center"/>
    </xf>
    <xf numFmtId="38" fontId="42" fillId="3" borderId="0" xfId="9" applyFont="1" applyFill="1" applyAlignment="1">
      <alignment vertical="center"/>
    </xf>
    <xf numFmtId="38" fontId="2" fillId="4" borderId="117" xfId="9" applyFont="1" applyFill="1" applyBorder="1" applyAlignment="1">
      <alignment horizontal="left" vertical="center" shrinkToFit="1"/>
    </xf>
    <xf numFmtId="38" fontId="31" fillId="4" borderId="118" xfId="9" applyFont="1" applyFill="1" applyBorder="1" applyAlignment="1">
      <alignment vertical="center" shrinkToFit="1"/>
    </xf>
    <xf numFmtId="3" fontId="31" fillId="4" borderId="119" xfId="9" applyNumberFormat="1" applyFont="1" applyFill="1" applyBorder="1" applyAlignment="1" applyProtection="1">
      <alignment vertical="center" shrinkToFit="1"/>
      <protection locked="0"/>
    </xf>
    <xf numFmtId="38" fontId="2" fillId="4" borderId="120" xfId="9" applyFont="1" applyFill="1" applyBorder="1" applyAlignment="1">
      <alignment horizontal="left" vertical="center" shrinkToFit="1"/>
    </xf>
    <xf numFmtId="3" fontId="31" fillId="4" borderId="118" xfId="9" applyNumberFormat="1" applyFont="1" applyFill="1" applyBorder="1" applyAlignment="1" applyProtection="1">
      <alignment vertical="center" shrinkToFit="1"/>
      <protection locked="0"/>
    </xf>
    <xf numFmtId="38" fontId="2" fillId="4" borderId="121" xfId="9" applyFont="1" applyFill="1" applyBorder="1" applyAlignment="1">
      <alignment horizontal="left" vertical="center" shrinkToFit="1"/>
    </xf>
    <xf numFmtId="3" fontId="31" fillId="4" borderId="122" xfId="9" applyNumberFormat="1" applyFont="1" applyFill="1" applyBorder="1" applyAlignment="1" applyProtection="1">
      <alignment vertical="center" shrinkToFit="1"/>
      <protection locked="0"/>
    </xf>
    <xf numFmtId="38" fontId="2" fillId="3" borderId="117" xfId="9" applyFont="1" applyFill="1" applyBorder="1" applyAlignment="1">
      <alignment horizontal="left" vertical="center" shrinkToFit="1"/>
    </xf>
    <xf numFmtId="38" fontId="31" fillId="3" borderId="118" xfId="9" applyFont="1" applyFill="1" applyBorder="1" applyAlignment="1">
      <alignment vertical="center" shrinkToFit="1"/>
    </xf>
    <xf numFmtId="3" fontId="31" fillId="3" borderId="119" xfId="9" applyNumberFormat="1" applyFont="1" applyFill="1" applyBorder="1" applyAlignment="1" applyProtection="1">
      <alignment vertical="center" shrinkToFit="1"/>
      <protection locked="0"/>
    </xf>
    <xf numFmtId="38" fontId="2" fillId="3" borderId="123" xfId="9" applyFont="1" applyFill="1" applyBorder="1" applyAlignment="1">
      <alignment horizontal="left" vertical="center" shrinkToFit="1"/>
    </xf>
    <xf numFmtId="3" fontId="31" fillId="3" borderId="118" xfId="9" applyNumberFormat="1" applyFont="1" applyFill="1" applyBorder="1" applyAlignment="1" applyProtection="1">
      <alignment vertical="center" shrinkToFit="1"/>
      <protection locked="0"/>
    </xf>
    <xf numFmtId="38" fontId="2" fillId="3" borderId="121" xfId="9" applyFont="1" applyFill="1" applyBorder="1" applyAlignment="1">
      <alignment horizontal="left" vertical="center" shrinkToFit="1"/>
    </xf>
    <xf numFmtId="38" fontId="31" fillId="3" borderId="118" xfId="9" applyFont="1" applyFill="1" applyBorder="1" applyAlignment="1">
      <alignment horizontal="right" vertical="center" shrinkToFit="1"/>
    </xf>
    <xf numFmtId="3" fontId="31" fillId="3" borderId="122" xfId="9" applyNumberFormat="1" applyFont="1" applyFill="1" applyBorder="1" applyAlignment="1" applyProtection="1">
      <alignment horizontal="right" vertical="center" shrinkToFit="1"/>
      <protection locked="0"/>
    </xf>
    <xf numFmtId="38" fontId="2" fillId="3" borderId="117" xfId="9" applyFont="1" applyFill="1" applyBorder="1" applyAlignment="1">
      <alignment horizontal="left" vertical="center"/>
    </xf>
    <xf numFmtId="38" fontId="31" fillId="3" borderId="118" xfId="9" applyFont="1" applyFill="1" applyBorder="1" applyAlignment="1">
      <alignment horizontal="right" vertical="center"/>
    </xf>
    <xf numFmtId="3" fontId="31" fillId="3" borderId="119" xfId="9" applyNumberFormat="1" applyFont="1" applyFill="1" applyBorder="1" applyAlignment="1">
      <alignment horizontal="right" vertical="center"/>
    </xf>
    <xf numFmtId="38" fontId="2" fillId="3" borderId="123" xfId="9" applyFont="1" applyFill="1" applyBorder="1" applyAlignment="1">
      <alignment horizontal="left" vertical="center"/>
    </xf>
    <xf numFmtId="3" fontId="31" fillId="3" borderId="118" xfId="9" applyNumberFormat="1" applyFont="1" applyFill="1" applyBorder="1" applyAlignment="1">
      <alignment horizontal="right" vertical="center"/>
    </xf>
    <xf numFmtId="38" fontId="2" fillId="3" borderId="121" xfId="9" applyFont="1" applyFill="1" applyBorder="1" applyAlignment="1">
      <alignment horizontal="left" vertical="center"/>
    </xf>
    <xf numFmtId="3" fontId="31" fillId="3" borderId="122" xfId="9" applyNumberFormat="1" applyFont="1" applyFill="1" applyBorder="1" applyAlignment="1">
      <alignment horizontal="right" vertical="center"/>
    </xf>
    <xf numFmtId="3" fontId="31" fillId="3" borderId="124" xfId="9" applyNumberFormat="1" applyFont="1" applyFill="1" applyBorder="1" applyAlignment="1">
      <alignment horizontal="right" vertical="center"/>
    </xf>
    <xf numFmtId="3" fontId="31" fillId="4" borderId="125" xfId="9" applyNumberFormat="1" applyFont="1" applyFill="1" applyBorder="1" applyAlignment="1" applyProtection="1">
      <alignment vertical="center" shrinkToFit="1"/>
      <protection locked="0"/>
    </xf>
    <xf numFmtId="38" fontId="2" fillId="4" borderId="123" xfId="9" applyFont="1" applyFill="1" applyBorder="1" applyAlignment="1">
      <alignment horizontal="left" vertical="center" shrinkToFit="1"/>
    </xf>
    <xf numFmtId="38" fontId="31" fillId="4" borderId="118" xfId="9" applyFont="1" applyFill="1" applyBorder="1" applyAlignment="1">
      <alignment horizontal="right" vertical="center" shrinkToFit="1"/>
    </xf>
    <xf numFmtId="3" fontId="31" fillId="4" borderId="122" xfId="9" applyNumberFormat="1" applyFont="1" applyFill="1" applyBorder="1" applyAlignment="1" applyProtection="1">
      <alignment horizontal="right" vertical="center" shrinkToFit="1"/>
      <protection locked="0"/>
    </xf>
    <xf numFmtId="3" fontId="31" fillId="3" borderId="118" xfId="9" applyNumberFormat="1" applyFont="1" applyFill="1" applyBorder="1" applyAlignment="1" applyProtection="1">
      <alignment horizontal="right" vertical="center" shrinkToFit="1"/>
      <protection locked="0"/>
    </xf>
    <xf numFmtId="3" fontId="31" fillId="4" borderId="118" xfId="9" applyNumberFormat="1" applyFont="1" applyFill="1" applyBorder="1" applyAlignment="1" applyProtection="1">
      <alignment horizontal="right" vertical="center" shrinkToFit="1"/>
      <protection locked="0"/>
    </xf>
    <xf numFmtId="38" fontId="2" fillId="4" borderId="121" xfId="9" applyFont="1" applyFill="1" applyBorder="1" applyAlignment="1">
      <alignment horizontal="left" vertical="center"/>
    </xf>
    <xf numFmtId="38" fontId="31" fillId="4" borderId="118" xfId="9" applyFont="1" applyFill="1" applyBorder="1" applyAlignment="1">
      <alignment horizontal="right" vertical="center"/>
    </xf>
    <xf numFmtId="38" fontId="2" fillId="4" borderId="98" xfId="9" applyFont="1" applyFill="1" applyBorder="1" applyAlignment="1">
      <alignment horizontal="left" vertical="center" shrinkToFit="1"/>
    </xf>
    <xf numFmtId="38" fontId="2" fillId="4" borderId="2" xfId="9" applyFont="1" applyFill="1" applyBorder="1" applyAlignment="1">
      <alignment horizontal="left" vertical="center" shrinkToFit="1"/>
    </xf>
    <xf numFmtId="38" fontId="2" fillId="3" borderId="98" xfId="9" applyFont="1" applyFill="1" applyBorder="1" applyAlignment="1">
      <alignment horizontal="left" vertical="center" shrinkToFit="1"/>
    </xf>
    <xf numFmtId="38" fontId="2" fillId="3" borderId="98" xfId="9" applyFont="1" applyFill="1" applyBorder="1" applyAlignment="1">
      <alignment horizontal="left" vertical="center"/>
    </xf>
    <xf numFmtId="38" fontId="11" fillId="3" borderId="87" xfId="9" applyFont="1" applyFill="1" applyBorder="1" applyAlignment="1">
      <alignment horizontal="left" vertical="center"/>
    </xf>
    <xf numFmtId="38" fontId="5" fillId="3" borderId="87" xfId="9" applyFont="1" applyFill="1" applyBorder="1" applyAlignment="1">
      <alignment horizontal="left" vertical="center"/>
    </xf>
    <xf numFmtId="3" fontId="5" fillId="3" borderId="87" xfId="9" applyNumberFormat="1" applyFont="1" applyFill="1" applyBorder="1" applyAlignment="1">
      <alignment horizontal="left" vertical="center"/>
    </xf>
    <xf numFmtId="38" fontId="2" fillId="3" borderId="87" xfId="9" applyFont="1" applyFill="1" applyBorder="1" applyAlignment="1">
      <alignment horizontal="left" vertical="center"/>
    </xf>
    <xf numFmtId="0" fontId="23" fillId="3" borderId="0" xfId="8" applyFont="1" applyFill="1">
      <alignment vertical="center"/>
    </xf>
    <xf numFmtId="3" fontId="23" fillId="3" borderId="0" xfId="8" applyNumberFormat="1" applyFont="1" applyFill="1">
      <alignment vertical="center"/>
    </xf>
    <xf numFmtId="0" fontId="39" fillId="3" borderId="0" xfId="4" applyFont="1" applyFill="1" applyAlignment="1">
      <alignment horizontal="left" vertical="center" shrinkToFit="1"/>
    </xf>
    <xf numFmtId="3" fontId="39" fillId="3" borderId="0" xfId="4" applyNumberFormat="1" applyFont="1" applyFill="1" applyAlignment="1" applyProtection="1">
      <alignment horizontal="left" vertical="center" shrinkToFit="1"/>
      <protection locked="0"/>
    </xf>
    <xf numFmtId="0" fontId="14" fillId="3" borderId="2" xfId="8" applyFont="1" applyFill="1" applyBorder="1" applyAlignment="1">
      <alignment horizontal="left" vertical="center"/>
    </xf>
    <xf numFmtId="0" fontId="13" fillId="3" borderId="87" xfId="8" applyFont="1" applyFill="1" applyBorder="1" applyAlignment="1">
      <alignment horizontal="left" vertical="center"/>
    </xf>
    <xf numFmtId="3" fontId="31" fillId="4" borderId="1" xfId="9" applyNumberFormat="1" applyFont="1" applyFill="1" applyBorder="1" applyAlignment="1">
      <alignment horizontal="right" vertical="center"/>
    </xf>
    <xf numFmtId="0" fontId="13" fillId="3" borderId="0" xfId="8" applyFont="1" applyFill="1" applyAlignment="1">
      <alignment horizontal="left" vertical="center"/>
    </xf>
    <xf numFmtId="0" fontId="11" fillId="3" borderId="0" xfId="8" applyFont="1" applyFill="1" applyAlignment="1">
      <alignment horizontal="left" vertical="center" shrinkToFit="1"/>
    </xf>
    <xf numFmtId="38" fontId="39" fillId="3" borderId="0" xfId="9" applyFont="1" applyFill="1" applyAlignment="1">
      <alignment horizontal="left" vertical="center" shrinkToFit="1"/>
    </xf>
    <xf numFmtId="3" fontId="39" fillId="3" borderId="0" xfId="9" applyNumberFormat="1" applyFont="1" applyFill="1" applyAlignment="1" applyProtection="1">
      <alignment horizontal="left" vertical="center" shrinkToFit="1"/>
      <protection locked="0"/>
    </xf>
    <xf numFmtId="38" fontId="2" fillId="3" borderId="0" xfId="9" applyFont="1" applyFill="1" applyAlignment="1">
      <alignment horizontal="left" vertical="center" shrinkToFit="1"/>
    </xf>
    <xf numFmtId="0" fontId="39" fillId="3" borderId="0" xfId="8" applyFont="1" applyFill="1" applyAlignment="1">
      <alignment horizontal="left" vertical="center" shrinkToFit="1"/>
    </xf>
    <xf numFmtId="3" fontId="39" fillId="3" borderId="0" xfId="8" applyNumberFormat="1" applyFont="1" applyFill="1" applyAlignment="1" applyProtection="1">
      <alignment horizontal="left" vertical="center" shrinkToFit="1"/>
      <protection locked="0"/>
    </xf>
    <xf numFmtId="56" fontId="14" fillId="3" borderId="0" xfId="8" applyNumberFormat="1" applyFont="1" applyFill="1" applyAlignment="1">
      <alignment horizontal="left" vertical="center"/>
    </xf>
    <xf numFmtId="0" fontId="23" fillId="3" borderId="0" xfId="8" applyFont="1" applyFill="1" applyAlignment="1">
      <alignment horizontal="left" vertical="center"/>
    </xf>
    <xf numFmtId="3" fontId="23" fillId="3" borderId="0" xfId="8" applyNumberFormat="1" applyFont="1" applyFill="1" applyAlignment="1">
      <alignment horizontal="left" vertical="center"/>
    </xf>
    <xf numFmtId="38" fontId="11" fillId="4" borderId="23" xfId="9" applyFont="1" applyFill="1" applyBorder="1" applyAlignment="1">
      <alignment horizontal="left" vertical="center" shrinkToFit="1"/>
    </xf>
    <xf numFmtId="38" fontId="14" fillId="3" borderId="2" xfId="9" applyFont="1" applyFill="1" applyBorder="1" applyAlignment="1">
      <alignment horizontal="left" vertical="center" shrinkToFit="1"/>
    </xf>
    <xf numFmtId="0" fontId="14" fillId="3" borderId="64" xfId="8" applyFont="1" applyFill="1" applyBorder="1" applyAlignment="1">
      <alignment horizontal="left" vertical="center"/>
    </xf>
    <xf numFmtId="38" fontId="31" fillId="3" borderId="65" xfId="9" applyFont="1" applyFill="1" applyBorder="1" applyAlignment="1">
      <alignment horizontal="right" vertical="center"/>
    </xf>
    <xf numFmtId="3" fontId="31" fillId="3" borderId="99" xfId="9" applyNumberFormat="1" applyFont="1" applyFill="1" applyBorder="1" applyAlignment="1">
      <alignment horizontal="right" vertical="center"/>
    </xf>
    <xf numFmtId="38" fontId="2" fillId="3" borderId="0" xfId="9" applyFont="1" applyFill="1" applyBorder="1" applyAlignment="1">
      <alignment horizontal="left" vertical="center"/>
    </xf>
    <xf numFmtId="3" fontId="31" fillId="3" borderId="65" xfId="9" applyNumberFormat="1" applyFont="1" applyFill="1" applyBorder="1" applyAlignment="1">
      <alignment horizontal="right" vertical="center"/>
    </xf>
    <xf numFmtId="38" fontId="2" fillId="3" borderId="12" xfId="9" applyFont="1" applyFill="1" applyBorder="1" applyAlignment="1">
      <alignment horizontal="left" vertical="center"/>
    </xf>
    <xf numFmtId="38" fontId="2" fillId="3" borderId="12" xfId="9" applyFont="1" applyFill="1" applyBorder="1" applyAlignment="1">
      <alignment horizontal="left" vertical="center" shrinkToFit="1"/>
    </xf>
    <xf numFmtId="38" fontId="31" fillId="3" borderId="65" xfId="9" applyFont="1" applyFill="1" applyBorder="1" applyAlignment="1">
      <alignment horizontal="right" vertical="center" shrinkToFit="1"/>
    </xf>
    <xf numFmtId="3" fontId="31" fillId="3" borderId="65" xfId="9" applyNumberFormat="1" applyFont="1" applyFill="1" applyBorder="1" applyAlignment="1" applyProtection="1">
      <alignment horizontal="right" vertical="center" shrinkToFit="1"/>
      <protection locked="0"/>
    </xf>
    <xf numFmtId="3" fontId="31" fillId="3" borderId="95" xfId="9" applyNumberFormat="1" applyFont="1" applyFill="1" applyBorder="1" applyAlignment="1">
      <alignment horizontal="right" vertical="center"/>
    </xf>
    <xf numFmtId="0" fontId="14" fillId="3" borderId="72" xfId="8" applyFont="1" applyFill="1" applyBorder="1" applyAlignment="1">
      <alignment horizontal="left" vertical="center"/>
    </xf>
    <xf numFmtId="38" fontId="31" fillId="3" borderId="68" xfId="9" applyFont="1" applyFill="1" applyBorder="1" applyAlignment="1">
      <alignment horizontal="right" vertical="center"/>
    </xf>
    <xf numFmtId="3" fontId="31" fillId="3" borderId="101" xfId="9" applyNumberFormat="1" applyFont="1" applyFill="1" applyBorder="1" applyAlignment="1">
      <alignment horizontal="right" vertical="center"/>
    </xf>
    <xf numFmtId="38" fontId="2" fillId="3" borderId="89" xfId="9" applyFont="1" applyFill="1" applyBorder="1" applyAlignment="1">
      <alignment horizontal="left" vertical="center"/>
    </xf>
    <xf numFmtId="3" fontId="31" fillId="3" borderId="68" xfId="9" applyNumberFormat="1" applyFont="1" applyFill="1" applyBorder="1" applyAlignment="1">
      <alignment horizontal="right" vertical="center"/>
    </xf>
    <xf numFmtId="38" fontId="2" fillId="3" borderId="67" xfId="9" applyFont="1" applyFill="1" applyBorder="1" applyAlignment="1">
      <alignment horizontal="left" vertical="center"/>
    </xf>
    <xf numFmtId="38" fontId="2" fillId="3" borderId="67" xfId="9" applyFont="1" applyFill="1" applyBorder="1" applyAlignment="1">
      <alignment horizontal="left" vertical="center" shrinkToFit="1"/>
    </xf>
    <xf numFmtId="38" fontId="31" fillId="3" borderId="68" xfId="9" applyFont="1" applyFill="1" applyBorder="1" applyAlignment="1">
      <alignment horizontal="right" vertical="center" shrinkToFit="1"/>
    </xf>
    <xf numFmtId="3" fontId="31" fillId="3" borderId="68" xfId="9" applyNumberFormat="1" applyFont="1" applyFill="1" applyBorder="1" applyAlignment="1" applyProtection="1">
      <alignment horizontal="right" vertical="center" shrinkToFit="1"/>
      <protection locked="0"/>
    </xf>
    <xf numFmtId="3" fontId="31" fillId="3" borderId="71" xfId="9" applyNumberFormat="1" applyFont="1" applyFill="1" applyBorder="1" applyAlignment="1">
      <alignment horizontal="right" vertical="center"/>
    </xf>
    <xf numFmtId="182" fontId="14" fillId="3" borderId="0" xfId="8" applyNumberFormat="1" applyFont="1" applyFill="1" applyAlignment="1">
      <alignment horizontal="left" vertical="center"/>
    </xf>
    <xf numFmtId="182" fontId="23" fillId="3" borderId="0" xfId="8" applyNumberFormat="1" applyFont="1" applyFill="1" applyAlignment="1">
      <alignment horizontal="left" vertical="center"/>
    </xf>
    <xf numFmtId="0" fontId="14" fillId="4" borderId="115" xfId="8" applyFont="1" applyFill="1" applyBorder="1" applyAlignment="1">
      <alignment horizontal="left" vertical="center" shrinkToFit="1"/>
    </xf>
    <xf numFmtId="3" fontId="31" fillId="3" borderId="101" xfId="9" applyNumberFormat="1" applyFont="1" applyFill="1" applyBorder="1" applyAlignment="1" applyProtection="1">
      <alignment vertical="center" shrinkToFit="1"/>
      <protection locked="0"/>
    </xf>
    <xf numFmtId="0" fontId="39" fillId="3" borderId="0" xfId="8" applyFont="1" applyFill="1" applyAlignment="1">
      <alignment horizontal="left" vertical="center"/>
    </xf>
    <xf numFmtId="3" fontId="39" fillId="3" borderId="0" xfId="8" applyNumberFormat="1" applyFont="1" applyFill="1" applyAlignment="1">
      <alignment horizontal="left" vertical="center"/>
    </xf>
    <xf numFmtId="0" fontId="14" fillId="4" borderId="126" xfId="8" applyFont="1" applyFill="1" applyBorder="1" applyAlignment="1">
      <alignment horizontal="left" vertical="center" shrinkToFit="1"/>
    </xf>
    <xf numFmtId="38" fontId="31" fillId="4" borderId="65" xfId="9" applyFont="1" applyFill="1" applyBorder="1" applyAlignment="1">
      <alignment vertical="center" shrinkToFit="1"/>
    </xf>
    <xf numFmtId="3" fontId="31" fillId="4" borderId="65" xfId="9" applyNumberFormat="1" applyFont="1" applyFill="1" applyBorder="1" applyAlignment="1" applyProtection="1">
      <alignment vertical="center" shrinkToFit="1"/>
      <protection locked="0"/>
    </xf>
    <xf numFmtId="38" fontId="2" fillId="4" borderId="12" xfId="9" applyFont="1" applyFill="1" applyBorder="1" applyAlignment="1">
      <alignment horizontal="left" vertical="center" shrinkToFit="1"/>
    </xf>
    <xf numFmtId="38" fontId="31" fillId="4" borderId="65" xfId="9" applyFont="1" applyFill="1" applyBorder="1" applyAlignment="1">
      <alignment horizontal="right" vertical="center" shrinkToFit="1"/>
    </xf>
    <xf numFmtId="3" fontId="31" fillId="4" borderId="95" xfId="9" applyNumberFormat="1" applyFont="1" applyFill="1" applyBorder="1" applyAlignment="1" applyProtection="1">
      <alignment horizontal="right" vertical="center" shrinkToFit="1"/>
      <protection locked="0"/>
    </xf>
    <xf numFmtId="3" fontId="31" fillId="3" borderId="112" xfId="9" applyNumberFormat="1" applyFont="1" applyFill="1" applyBorder="1" applyAlignment="1">
      <alignment horizontal="right" vertical="center"/>
    </xf>
    <xf numFmtId="38" fontId="14" fillId="3" borderId="0" xfId="9" applyFont="1" applyFill="1" applyAlignment="1">
      <alignment vertical="center"/>
    </xf>
    <xf numFmtId="38" fontId="22" fillId="3" borderId="0" xfId="9" applyFont="1" applyFill="1" applyAlignment="1">
      <alignment vertical="center"/>
    </xf>
    <xf numFmtId="38" fontId="23" fillId="3" borderId="0" xfId="9" applyFont="1" applyFill="1" applyAlignment="1">
      <alignment vertical="center"/>
    </xf>
    <xf numFmtId="0" fontId="9" fillId="3" borderId="130" xfId="8" applyFont="1" applyFill="1" applyBorder="1">
      <alignment vertical="center"/>
    </xf>
    <xf numFmtId="38" fontId="1" fillId="3" borderId="131" xfId="9" applyFont="1" applyFill="1" applyBorder="1" applyAlignment="1">
      <alignment vertical="center"/>
    </xf>
    <xf numFmtId="3" fontId="22" fillId="3" borderId="132" xfId="2" applyNumberFormat="1" applyFont="1" applyFill="1" applyBorder="1" applyAlignment="1">
      <alignment vertical="center"/>
    </xf>
    <xf numFmtId="38" fontId="9" fillId="3" borderId="130" xfId="9" applyFont="1" applyFill="1" applyBorder="1" applyAlignment="1">
      <alignment vertical="center"/>
    </xf>
    <xf numFmtId="38" fontId="22" fillId="3" borderId="131" xfId="9" applyFont="1" applyFill="1" applyBorder="1" applyAlignment="1">
      <alignment vertical="center"/>
    </xf>
    <xf numFmtId="0" fontId="46" fillId="3" borderId="130" xfId="8" applyFont="1" applyFill="1" applyBorder="1">
      <alignment vertical="center"/>
    </xf>
    <xf numFmtId="0" fontId="23" fillId="3" borderId="131" xfId="8" applyFont="1" applyFill="1" applyBorder="1">
      <alignment vertical="center"/>
    </xf>
    <xf numFmtId="3" fontId="23" fillId="3" borderId="131" xfId="2" applyNumberFormat="1" applyFont="1" applyFill="1" applyBorder="1" applyAlignment="1">
      <alignment vertical="center"/>
    </xf>
    <xf numFmtId="0" fontId="14" fillId="3" borderId="64" xfId="8" applyFont="1" applyFill="1" applyBorder="1">
      <alignment vertical="center"/>
    </xf>
    <xf numFmtId="0" fontId="14" fillId="3" borderId="133" xfId="4" applyFont="1" applyFill="1" applyBorder="1">
      <alignment vertical="center"/>
    </xf>
    <xf numFmtId="3" fontId="31" fillId="3" borderId="134" xfId="2" applyNumberFormat="1" applyFont="1" applyFill="1" applyBorder="1" applyAlignment="1" applyProtection="1">
      <alignment vertical="center" shrinkToFit="1"/>
      <protection locked="0"/>
    </xf>
    <xf numFmtId="38" fontId="14" fillId="3" borderId="23" xfId="9" applyFont="1" applyFill="1" applyBorder="1" applyAlignment="1">
      <alignment horizontal="left" vertical="center" shrinkToFit="1"/>
    </xf>
    <xf numFmtId="0" fontId="14" fillId="3" borderId="23" xfId="8" applyFont="1" applyFill="1" applyBorder="1" applyAlignment="1">
      <alignment horizontal="left" vertical="center" shrinkToFit="1"/>
    </xf>
    <xf numFmtId="38" fontId="14" fillId="3" borderId="69" xfId="9" applyFont="1" applyFill="1" applyBorder="1" applyAlignment="1">
      <alignment horizontal="left" vertical="center" shrinkToFit="1"/>
    </xf>
    <xf numFmtId="38" fontId="31" fillId="3" borderId="70" xfId="9" applyFont="1" applyFill="1" applyBorder="1" applyAlignment="1">
      <alignment horizontal="right" vertical="center" shrinkToFit="1"/>
    </xf>
    <xf numFmtId="0" fontId="14" fillId="3" borderId="23" xfId="8" applyFont="1" applyFill="1" applyBorder="1" applyAlignment="1">
      <alignment horizontal="left" vertical="center"/>
    </xf>
    <xf numFmtId="3" fontId="31" fillId="3" borderId="134" xfId="2" applyNumberFormat="1" applyFont="1" applyFill="1" applyBorder="1" applyAlignment="1">
      <alignment horizontal="right" vertical="center"/>
    </xf>
    <xf numFmtId="0" fontId="14" fillId="3" borderId="69" xfId="8" applyFont="1" applyFill="1" applyBorder="1" applyAlignment="1">
      <alignment horizontal="left" vertical="center"/>
    </xf>
    <xf numFmtId="38" fontId="31" fillId="3" borderId="70" xfId="9" applyFont="1" applyFill="1" applyBorder="1" applyAlignment="1">
      <alignment horizontal="right" vertical="center"/>
    </xf>
    <xf numFmtId="38" fontId="14" fillId="3" borderId="135" xfId="9" applyFont="1" applyFill="1" applyBorder="1" applyAlignment="1">
      <alignment horizontal="center" vertical="center"/>
    </xf>
    <xf numFmtId="38" fontId="14" fillId="3" borderId="135" xfId="9" applyFont="1" applyFill="1" applyBorder="1" applyAlignment="1">
      <alignment horizontal="left" vertical="center"/>
    </xf>
    <xf numFmtId="0" fontId="14" fillId="3" borderId="97" xfId="8" applyFont="1" applyFill="1" applyBorder="1" applyAlignment="1">
      <alignment horizontal="left" vertical="center"/>
    </xf>
    <xf numFmtId="38" fontId="40" fillId="3" borderId="0" xfId="9" applyFont="1" applyFill="1" applyAlignment="1">
      <alignment vertical="center"/>
    </xf>
    <xf numFmtId="3" fontId="40" fillId="3" borderId="0" xfId="2" applyNumberFormat="1" applyFont="1" applyFill="1" applyBorder="1" applyAlignment="1">
      <alignment vertical="center"/>
    </xf>
    <xf numFmtId="3" fontId="31" fillId="3" borderId="100" xfId="2" applyNumberFormat="1" applyFont="1" applyFill="1" applyBorder="1" applyAlignment="1">
      <alignment horizontal="right" vertical="center"/>
    </xf>
    <xf numFmtId="0" fontId="9" fillId="3" borderId="136" xfId="8" applyFont="1" applyFill="1" applyBorder="1" applyAlignment="1">
      <alignment horizontal="left" vertical="center"/>
    </xf>
    <xf numFmtId="0" fontId="22" fillId="3" borderId="137" xfId="8" applyFont="1" applyFill="1" applyBorder="1" applyAlignment="1">
      <alignment horizontal="left" vertical="center"/>
    </xf>
    <xf numFmtId="3" fontId="22" fillId="3" borderId="132" xfId="8" applyNumberFormat="1" applyFont="1" applyFill="1" applyBorder="1" applyAlignment="1">
      <alignment horizontal="left" vertical="center"/>
    </xf>
    <xf numFmtId="3" fontId="23" fillId="3" borderId="132" xfId="8" applyNumberFormat="1" applyFont="1" applyFill="1" applyBorder="1" applyAlignment="1">
      <alignment horizontal="left" vertical="center"/>
    </xf>
    <xf numFmtId="38" fontId="9" fillId="3" borderId="128" xfId="6" applyFont="1" applyFill="1" applyBorder="1" applyAlignment="1">
      <alignment horizontal="center" vertical="center"/>
    </xf>
    <xf numFmtId="2" fontId="14" fillId="3" borderId="138" xfId="2" applyFont="1" applyFill="1" applyBorder="1" applyAlignment="1">
      <alignment vertical="center"/>
    </xf>
    <xf numFmtId="3" fontId="14" fillId="3" borderId="23" xfId="8" applyNumberFormat="1" applyFont="1" applyFill="1" applyBorder="1" applyAlignment="1">
      <alignment horizontal="left" vertical="center"/>
    </xf>
    <xf numFmtId="38" fontId="14" fillId="3" borderId="139" xfId="9" applyFont="1" applyFill="1" applyBorder="1" applyAlignment="1">
      <alignment horizontal="left" vertical="center"/>
    </xf>
    <xf numFmtId="38" fontId="14" fillId="3" borderId="139" xfId="9" applyFont="1" applyFill="1" applyBorder="1" applyAlignment="1">
      <alignment vertical="center"/>
    </xf>
    <xf numFmtId="3" fontId="14" fillId="3" borderId="140" xfId="6" applyNumberFormat="1" applyFont="1" applyFill="1" applyBorder="1" applyAlignment="1">
      <alignment horizontal="center" vertical="center"/>
    </xf>
    <xf numFmtId="38" fontId="31" fillId="3" borderId="70" xfId="9" applyFont="1" applyFill="1" applyBorder="1" applyAlignment="1">
      <alignment vertical="center" shrinkToFit="1"/>
    </xf>
    <xf numFmtId="0" fontId="14" fillId="3" borderId="69" xfId="8" applyFont="1" applyFill="1" applyBorder="1" applyAlignment="1">
      <alignment horizontal="left" vertical="center" shrinkToFit="1"/>
    </xf>
    <xf numFmtId="38" fontId="14" fillId="3" borderId="23" xfId="9" applyFont="1" applyFill="1" applyBorder="1" applyAlignment="1">
      <alignment horizontal="left" vertical="center"/>
    </xf>
    <xf numFmtId="0" fontId="14" fillId="3" borderId="67" xfId="8" applyFont="1" applyFill="1" applyBorder="1" applyAlignment="1">
      <alignment horizontal="left" vertical="center"/>
    </xf>
    <xf numFmtId="0" fontId="14" fillId="3" borderId="74" xfId="8" applyFont="1" applyFill="1" applyBorder="1" applyAlignment="1">
      <alignment horizontal="left" vertical="center"/>
    </xf>
    <xf numFmtId="38" fontId="31" fillId="3" borderId="75" xfId="9" applyFont="1" applyFill="1" applyBorder="1" applyAlignment="1">
      <alignment horizontal="right" vertical="center"/>
    </xf>
    <xf numFmtId="0" fontId="47" fillId="3" borderId="74" xfId="8" applyFont="1" applyFill="1" applyBorder="1" applyAlignment="1">
      <alignment horizontal="left" vertical="center"/>
    </xf>
    <xf numFmtId="38" fontId="14" fillId="3" borderId="46" xfId="6" applyFont="1" applyFill="1" applyBorder="1" applyAlignment="1">
      <alignment horizontal="center" vertical="center" shrinkToFit="1"/>
    </xf>
    <xf numFmtId="38" fontId="39" fillId="3" borderId="112" xfId="9" applyFont="1" applyFill="1" applyBorder="1" applyAlignment="1">
      <alignment horizontal="right" vertical="center"/>
    </xf>
    <xf numFmtId="3" fontId="39" fillId="3" borderId="112" xfId="2" applyNumberFormat="1" applyFont="1" applyFill="1" applyBorder="1" applyAlignment="1">
      <alignment horizontal="right" vertical="center"/>
    </xf>
    <xf numFmtId="3" fontId="39" fillId="3" borderId="112" xfId="9" applyNumberFormat="1" applyFont="1" applyFill="1" applyBorder="1" applyAlignment="1">
      <alignment horizontal="right" vertical="center"/>
    </xf>
    <xf numFmtId="3" fontId="39" fillId="3" borderId="114" xfId="9" applyNumberFormat="1" applyFont="1" applyFill="1" applyBorder="1" applyAlignment="1">
      <alignment horizontal="right" vertical="center"/>
    </xf>
    <xf numFmtId="38" fontId="5" fillId="3" borderId="0" xfId="9" applyFont="1" applyFill="1" applyAlignment="1">
      <alignment horizontal="left" vertical="center"/>
    </xf>
    <xf numFmtId="3" fontId="5" fillId="3" borderId="0" xfId="2" applyNumberFormat="1" applyFill="1" applyBorder="1" applyAlignment="1">
      <alignment horizontal="left" vertical="center"/>
    </xf>
    <xf numFmtId="38" fontId="40" fillId="3" borderId="0" xfId="9" applyFont="1" applyFill="1" applyAlignment="1">
      <alignment horizontal="left" vertical="center"/>
    </xf>
    <xf numFmtId="3" fontId="40" fillId="3" borderId="0" xfId="2" applyNumberFormat="1" applyFont="1" applyFill="1" applyBorder="1" applyAlignment="1">
      <alignment horizontal="left" vertical="center"/>
    </xf>
    <xf numFmtId="3" fontId="23" fillId="3" borderId="0" xfId="8" applyNumberFormat="1" applyFont="1" applyFill="1" applyAlignment="1">
      <alignment horizontal="right" vertical="center"/>
    </xf>
    <xf numFmtId="3" fontId="23" fillId="3" borderId="131" xfId="8" applyNumberFormat="1" applyFont="1" applyFill="1" applyBorder="1">
      <alignment vertical="center"/>
    </xf>
    <xf numFmtId="38" fontId="14" fillId="3" borderId="23" xfId="9" quotePrefix="1" applyFont="1" applyFill="1" applyBorder="1" applyAlignment="1">
      <alignment horizontal="left" vertical="center" shrinkToFit="1"/>
    </xf>
    <xf numFmtId="3" fontId="31" fillId="3" borderId="134" xfId="2" applyNumberFormat="1" applyFont="1" applyFill="1" applyBorder="1" applyAlignment="1" applyProtection="1">
      <alignment horizontal="right" vertical="center" shrinkToFit="1"/>
      <protection locked="0"/>
    </xf>
    <xf numFmtId="38" fontId="14" fillId="3" borderId="85" xfId="9" applyFont="1" applyFill="1" applyBorder="1" applyAlignment="1">
      <alignment horizontal="left" vertical="center"/>
    </xf>
    <xf numFmtId="3" fontId="31" fillId="3" borderId="100" xfId="2" applyNumberFormat="1" applyFont="1" applyFill="1" applyBorder="1" applyAlignment="1" applyProtection="1">
      <alignment horizontal="right" vertical="center" shrinkToFit="1"/>
      <protection locked="0"/>
    </xf>
    <xf numFmtId="3" fontId="14" fillId="3" borderId="141" xfId="6" applyNumberFormat="1" applyFont="1" applyFill="1" applyBorder="1" applyAlignment="1">
      <alignment horizontal="center" vertical="center"/>
    </xf>
    <xf numFmtId="0" fontId="14" fillId="3" borderId="74" xfId="8" applyFont="1" applyFill="1" applyBorder="1" applyAlignment="1">
      <alignment horizontal="left" vertical="center" shrinkToFit="1"/>
    </xf>
    <xf numFmtId="38" fontId="31" fillId="3" borderId="75" xfId="9" applyFont="1" applyFill="1" applyBorder="1" applyAlignment="1">
      <alignment horizontal="right" vertical="center" shrinkToFit="1"/>
    </xf>
    <xf numFmtId="0" fontId="11" fillId="3" borderId="87" xfId="8" applyFont="1" applyFill="1" applyBorder="1">
      <alignment vertical="center"/>
    </xf>
    <xf numFmtId="0" fontId="1" fillId="3" borderId="0" xfId="7" applyFill="1" applyAlignment="1">
      <alignment vertical="center"/>
    </xf>
    <xf numFmtId="0" fontId="41" fillId="3" borderId="0" xfId="7" applyFont="1" applyFill="1" applyAlignment="1">
      <alignment vertical="center"/>
    </xf>
    <xf numFmtId="3" fontId="41" fillId="3" borderId="0" xfId="7" applyNumberFormat="1" applyFont="1" applyFill="1" applyAlignment="1">
      <alignment vertical="center"/>
    </xf>
    <xf numFmtId="0" fontId="1" fillId="3" borderId="0" xfId="7" applyFill="1"/>
    <xf numFmtId="0" fontId="19" fillId="0" borderId="0" xfId="4" applyFont="1">
      <alignment vertical="center"/>
    </xf>
    <xf numFmtId="0" fontId="20" fillId="0" borderId="41" xfId="5" applyFont="1" applyFill="1" applyBorder="1" applyAlignment="1">
      <alignment vertical="center"/>
    </xf>
    <xf numFmtId="0" fontId="21" fillId="0" borderId="42" xfId="5" applyFont="1" applyFill="1" applyBorder="1" applyAlignment="1">
      <alignment vertical="center"/>
    </xf>
    <xf numFmtId="56" fontId="44" fillId="0" borderId="43" xfId="5" applyNumberFormat="1" applyFont="1" applyFill="1" applyBorder="1" applyAlignment="1" applyProtection="1">
      <alignment vertical="center"/>
      <protection locked="0"/>
    </xf>
    <xf numFmtId="0" fontId="25" fillId="0" borderId="42" xfId="5" applyFont="1" applyFill="1" applyBorder="1" applyAlignment="1">
      <alignment vertical="center"/>
    </xf>
    <xf numFmtId="14" fontId="44" fillId="0" borderId="44" xfId="5" applyNumberFormat="1" applyFont="1" applyFill="1" applyBorder="1" applyAlignment="1">
      <alignment horizontal="left" vertical="center"/>
    </xf>
    <xf numFmtId="178" fontId="25" fillId="0" borderId="42" xfId="5" applyNumberFormat="1" applyFont="1" applyFill="1" applyBorder="1" applyAlignment="1" applyProtection="1">
      <alignment horizontal="centerContinuous" vertical="center"/>
      <protection locked="0"/>
    </xf>
    <xf numFmtId="179" fontId="21" fillId="0" borderId="42" xfId="5" applyNumberFormat="1" applyFont="1" applyFill="1" applyBorder="1" applyAlignment="1">
      <alignment horizontal="centerContinuous" vertical="center"/>
    </xf>
    <xf numFmtId="179" fontId="25" fillId="0" borderId="42" xfId="5" applyNumberFormat="1" applyFont="1" applyFill="1" applyBorder="1" applyAlignment="1">
      <alignment horizontal="centerContinuous" vertical="center"/>
    </xf>
    <xf numFmtId="0" fontId="44" fillId="0" borderId="42" xfId="5" applyFont="1" applyFill="1" applyBorder="1" applyAlignment="1">
      <alignment horizontal="centerContinuous" vertical="center"/>
    </xf>
    <xf numFmtId="0" fontId="20" fillId="0" borderId="42" xfId="5" applyFont="1" applyFill="1" applyBorder="1" applyAlignment="1" applyProtection="1">
      <alignment horizontal="centerContinuous" vertical="center"/>
      <protection locked="0"/>
    </xf>
    <xf numFmtId="0" fontId="20" fillId="0" borderId="44" xfId="5" applyFont="1" applyFill="1" applyBorder="1" applyAlignment="1">
      <alignment vertical="center"/>
    </xf>
    <xf numFmtId="0" fontId="20" fillId="0" borderId="42" xfId="5" applyFont="1" applyFill="1" applyBorder="1" applyAlignment="1" applyProtection="1">
      <alignment vertical="center"/>
      <protection locked="0"/>
    </xf>
    <xf numFmtId="0" fontId="21" fillId="0" borderId="45" xfId="5" applyFont="1" applyFill="1" applyBorder="1" applyAlignment="1">
      <alignment vertical="center"/>
    </xf>
    <xf numFmtId="0" fontId="18" fillId="0" borderId="0" xfId="4">
      <alignment vertical="center"/>
    </xf>
    <xf numFmtId="0" fontId="20" fillId="0" borderId="46" xfId="5" applyFont="1" applyFill="1" applyBorder="1" applyAlignment="1">
      <alignment vertical="center"/>
    </xf>
    <xf numFmtId="0" fontId="21" fillId="0" borderId="47" xfId="5" applyFont="1" applyFill="1" applyBorder="1" applyAlignment="1">
      <alignment vertical="center"/>
    </xf>
    <xf numFmtId="180" fontId="25" fillId="0" borderId="48" xfId="5" applyNumberFormat="1" applyFont="1" applyFill="1" applyBorder="1" applyAlignment="1">
      <alignment horizontal="centerContinuous" vertical="center"/>
    </xf>
    <xf numFmtId="0" fontId="21" fillId="0" borderId="47" xfId="5" applyFont="1" applyFill="1" applyBorder="1" applyAlignment="1">
      <alignment horizontal="centerContinuous" vertical="center"/>
    </xf>
    <xf numFmtId="0" fontId="25" fillId="0" borderId="47" xfId="5" applyFont="1" applyFill="1" applyBorder="1" applyAlignment="1">
      <alignment horizontal="centerContinuous" vertical="center"/>
    </xf>
    <xf numFmtId="0" fontId="44" fillId="0" borderId="49" xfId="5" applyFont="1" applyFill="1" applyBorder="1" applyAlignment="1">
      <alignment vertical="center"/>
    </xf>
    <xf numFmtId="0" fontId="44" fillId="0" borderId="47" xfId="5" applyFont="1" applyFill="1" applyBorder="1" applyAlignment="1" applyProtection="1">
      <alignment horizontal="centerContinuous" vertical="center" wrapText="1"/>
      <protection locked="0"/>
    </xf>
    <xf numFmtId="0" fontId="44" fillId="0" borderId="47" xfId="5" applyFont="1" applyFill="1" applyBorder="1" applyAlignment="1">
      <alignment horizontal="centerContinuous" vertical="center"/>
    </xf>
    <xf numFmtId="0" fontId="21" fillId="0" borderId="50" xfId="5" applyFont="1" applyFill="1" applyBorder="1" applyAlignment="1" applyProtection="1">
      <alignment horizontal="centerContinuous" vertical="center" shrinkToFit="1"/>
      <protection locked="0"/>
    </xf>
    <xf numFmtId="0" fontId="20" fillId="0" borderId="49" xfId="5" applyFont="1" applyFill="1" applyBorder="1" applyAlignme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3" fontId="23" fillId="0" borderId="0" xfId="4" applyNumberFormat="1" applyFont="1" applyAlignment="1">
      <alignment horizontal="left" vertical="center"/>
    </xf>
    <xf numFmtId="0" fontId="24" fillId="0" borderId="0" xfId="4" applyFont="1" applyAlignment="1"/>
    <xf numFmtId="0" fontId="23" fillId="0" borderId="0" xfId="4" applyFont="1">
      <alignment vertical="center"/>
    </xf>
    <xf numFmtId="3" fontId="21" fillId="0" borderId="0" xfId="4" applyNumberFormat="1" applyFont="1" applyAlignment="1">
      <alignment shrinkToFit="1"/>
    </xf>
    <xf numFmtId="3" fontId="25" fillId="0" borderId="0" xfId="4" applyNumberFormat="1" applyFont="1" applyAlignment="1">
      <alignment shrinkToFit="1"/>
    </xf>
    <xf numFmtId="3" fontId="36" fillId="0" borderId="0" xfId="4" applyNumberFormat="1" applyFont="1" applyAlignment="1">
      <alignment vertical="center" shrinkToFit="1"/>
    </xf>
    <xf numFmtId="0" fontId="37" fillId="0" borderId="0" xfId="4" applyFont="1">
      <alignment vertical="center"/>
    </xf>
    <xf numFmtId="3" fontId="38" fillId="0" borderId="0" xfId="4" applyNumberFormat="1" applyFont="1">
      <alignment vertical="center"/>
    </xf>
    <xf numFmtId="0" fontId="14" fillId="0" borderId="0" xfId="4" applyFont="1">
      <alignment vertical="center"/>
    </xf>
    <xf numFmtId="3" fontId="23" fillId="0" borderId="0" xfId="4" applyNumberFormat="1" applyFont="1">
      <alignment vertical="center"/>
    </xf>
    <xf numFmtId="0" fontId="22" fillId="0" borderId="0" xfId="4" applyFont="1" applyAlignment="1">
      <alignment horizontal="left" vertical="top"/>
    </xf>
    <xf numFmtId="0" fontId="9" fillId="0" borderId="53" xfId="4" applyFont="1" applyBorder="1">
      <alignment vertical="center"/>
    </xf>
    <xf numFmtId="0" fontId="23" fillId="0" borderId="54" xfId="4" applyFont="1" applyBorder="1">
      <alignment vertical="center"/>
    </xf>
    <xf numFmtId="3" fontId="23" fillId="0" borderId="56" xfId="4" applyNumberFormat="1" applyFont="1" applyBorder="1">
      <alignment vertical="center"/>
    </xf>
    <xf numFmtId="3" fontId="9" fillId="0" borderId="57" xfId="4" applyNumberFormat="1" applyFont="1" applyBorder="1">
      <alignment vertical="center"/>
    </xf>
    <xf numFmtId="0" fontId="9" fillId="0" borderId="57" xfId="4" applyFont="1" applyBorder="1">
      <alignment vertical="center"/>
    </xf>
    <xf numFmtId="3" fontId="23" fillId="0" borderId="56" xfId="2" applyNumberFormat="1" applyFont="1" applyFill="1" applyBorder="1"/>
    <xf numFmtId="3" fontId="23" fillId="0" borderId="59" xfId="2" applyNumberFormat="1" applyFont="1" applyFill="1" applyBorder="1"/>
    <xf numFmtId="38" fontId="14" fillId="0" borderId="60" xfId="6" applyFont="1" applyFill="1" applyBorder="1" applyAlignment="1"/>
    <xf numFmtId="38" fontId="14" fillId="0" borderId="61" xfId="6" applyFont="1" applyFill="1" applyBorder="1" applyAlignment="1">
      <alignment horizontal="center"/>
    </xf>
    <xf numFmtId="3" fontId="14" fillId="0" borderId="61" xfId="6" applyNumberFormat="1" applyFont="1" applyFill="1" applyBorder="1" applyAlignment="1">
      <alignment horizontal="center"/>
    </xf>
    <xf numFmtId="38" fontId="14" fillId="0" borderId="8" xfId="6" applyFont="1" applyFill="1" applyBorder="1" applyAlignment="1"/>
    <xf numFmtId="3" fontId="14" fillId="0" borderId="61" xfId="2" applyNumberFormat="1" applyFont="1" applyFill="1" applyBorder="1" applyAlignment="1">
      <alignment horizontal="center"/>
    </xf>
    <xf numFmtId="3" fontId="14" fillId="0" borderId="63" xfId="6" applyNumberFormat="1" applyFont="1" applyFill="1" applyBorder="1" applyAlignment="1">
      <alignment horizontal="center"/>
    </xf>
    <xf numFmtId="0" fontId="14" fillId="0" borderId="64" xfId="4" applyFont="1" applyBorder="1" applyAlignment="1">
      <alignment horizontal="left" vertical="center" shrinkToFit="1"/>
    </xf>
    <xf numFmtId="38" fontId="31" fillId="0" borderId="65" xfId="6" applyFont="1" applyFill="1" applyBorder="1" applyAlignment="1">
      <alignment shrinkToFit="1"/>
    </xf>
    <xf numFmtId="3" fontId="31" fillId="0" borderId="65" xfId="2" applyNumberFormat="1" applyFont="1" applyFill="1" applyBorder="1" applyAlignment="1" applyProtection="1">
      <alignment shrinkToFit="1"/>
      <protection locked="0"/>
    </xf>
    <xf numFmtId="3" fontId="14" fillId="0" borderId="12" xfId="4" applyNumberFormat="1" applyFont="1" applyBorder="1" applyAlignment="1">
      <alignment horizontal="left" vertical="center" shrinkToFit="1"/>
    </xf>
    <xf numFmtId="3" fontId="31" fillId="0" borderId="65" xfId="6" applyNumberFormat="1" applyFont="1" applyFill="1" applyBorder="1" applyAlignment="1" applyProtection="1">
      <alignment shrinkToFit="1"/>
      <protection locked="0"/>
    </xf>
    <xf numFmtId="3" fontId="14" fillId="0" borderId="67" xfId="4" applyNumberFormat="1" applyFont="1" applyBorder="1" applyAlignment="1">
      <alignment horizontal="left" vertical="center" shrinkToFit="1"/>
    </xf>
    <xf numFmtId="38" fontId="31" fillId="0" borderId="68" xfId="6" applyFont="1" applyFill="1" applyBorder="1" applyAlignment="1">
      <alignment shrinkToFit="1"/>
    </xf>
    <xf numFmtId="3" fontId="31" fillId="0" borderId="68" xfId="6" applyNumberFormat="1" applyFont="1" applyFill="1" applyBorder="1" applyAlignment="1" applyProtection="1">
      <alignment shrinkToFit="1"/>
      <protection locked="0"/>
    </xf>
    <xf numFmtId="3" fontId="31" fillId="0" borderId="71" xfId="2" applyNumberFormat="1" applyFont="1" applyFill="1" applyBorder="1" applyAlignment="1" applyProtection="1">
      <alignment shrinkToFit="1"/>
      <protection locked="0"/>
    </xf>
    <xf numFmtId="0" fontId="22" fillId="0" borderId="0" xfId="4" applyFont="1" applyAlignment="1">
      <alignment vertical="center" shrinkToFit="1"/>
    </xf>
    <xf numFmtId="0" fontId="39" fillId="0" borderId="0" xfId="4" applyFont="1" applyAlignment="1">
      <alignment vertical="center" shrinkToFit="1"/>
    </xf>
    <xf numFmtId="3" fontId="39" fillId="0" borderId="0" xfId="4" applyNumberFormat="1" applyFont="1" applyAlignment="1" applyProtection="1">
      <alignment vertical="center" shrinkToFit="1"/>
      <protection locked="0"/>
    </xf>
    <xf numFmtId="0" fontId="14" fillId="0" borderId="72" xfId="4" applyFont="1" applyBorder="1" applyAlignment="1">
      <alignment horizontal="left" vertical="center" shrinkToFit="1"/>
    </xf>
    <xf numFmtId="3" fontId="31" fillId="0" borderId="68" xfId="2" applyNumberFormat="1" applyFont="1" applyFill="1" applyBorder="1" applyAlignment="1" applyProtection="1">
      <alignment shrinkToFit="1"/>
      <protection locked="0"/>
    </xf>
    <xf numFmtId="0" fontId="14" fillId="0" borderId="67" xfId="6" applyNumberFormat="1" applyFont="1" applyFill="1" applyBorder="1" applyAlignment="1">
      <alignment horizontal="left" shrinkToFit="1"/>
    </xf>
    <xf numFmtId="38" fontId="31" fillId="0" borderId="68" xfId="6" applyFont="1" applyFill="1" applyBorder="1" applyAlignment="1" applyProtection="1">
      <alignment shrinkToFit="1"/>
      <protection locked="0"/>
    </xf>
    <xf numFmtId="3" fontId="31" fillId="0" borderId="71" xfId="2" applyNumberFormat="1" applyFont="1" applyFill="1" applyBorder="1" applyAlignment="1" applyProtection="1">
      <alignment horizontal="right" vertical="center" shrinkToFit="1"/>
      <protection locked="0"/>
    </xf>
    <xf numFmtId="38" fontId="31" fillId="0" borderId="68" xfId="6" applyFont="1" applyFill="1" applyBorder="1" applyAlignment="1">
      <alignment horizontal="right" vertical="center" shrinkToFit="1"/>
    </xf>
    <xf numFmtId="0" fontId="14" fillId="0" borderId="67" xfId="4" applyFont="1" applyBorder="1" applyAlignment="1">
      <alignment horizontal="left" vertical="center" shrinkToFit="1"/>
    </xf>
    <xf numFmtId="38" fontId="31" fillId="0" borderId="68" xfId="6" applyFont="1" applyFill="1" applyBorder="1" applyAlignment="1">
      <alignment horizontal="right"/>
    </xf>
    <xf numFmtId="2" fontId="31" fillId="0" borderId="71" xfId="2" applyFont="1" applyFill="1" applyBorder="1" applyAlignment="1">
      <alignment horizontal="right"/>
    </xf>
    <xf numFmtId="38" fontId="31" fillId="0" borderId="68" xfId="6" applyFont="1" applyFill="1" applyBorder="1" applyAlignment="1">
      <alignment horizontal="right" shrinkToFit="1"/>
    </xf>
    <xf numFmtId="3" fontId="31" fillId="0" borderId="68" xfId="6" applyNumberFormat="1" applyFont="1" applyFill="1" applyBorder="1" applyAlignment="1" applyProtection="1">
      <alignment horizontal="right" shrinkToFit="1"/>
      <protection locked="0"/>
    </xf>
    <xf numFmtId="38" fontId="31" fillId="0" borderId="68" xfId="6" applyFont="1" applyFill="1" applyBorder="1" applyAlignment="1">
      <alignment horizontal="right" vertical="center"/>
    </xf>
    <xf numFmtId="3" fontId="31" fillId="0" borderId="71" xfId="2" applyNumberFormat="1" applyFont="1" applyFill="1" applyBorder="1" applyAlignment="1">
      <alignment horizontal="right" vertical="center"/>
    </xf>
    <xf numFmtId="3" fontId="31" fillId="0" borderId="68" xfId="6" applyNumberFormat="1" applyFont="1" applyFill="1" applyBorder="1" applyAlignment="1" applyProtection="1">
      <alignment horizontal="right" vertical="center" shrinkToFit="1"/>
      <protection locked="0"/>
    </xf>
    <xf numFmtId="38" fontId="31" fillId="0" borderId="71" xfId="6" applyFont="1" applyFill="1" applyBorder="1" applyAlignment="1">
      <alignment horizontal="right" vertical="center"/>
    </xf>
    <xf numFmtId="3" fontId="14" fillId="0" borderId="82" xfId="4" applyNumberFormat="1" applyFont="1" applyBorder="1" applyAlignment="1">
      <alignment horizontal="left" vertical="center" shrinkToFit="1"/>
    </xf>
    <xf numFmtId="38" fontId="31" fillId="0" borderId="83" xfId="6" applyFont="1" applyFill="1" applyBorder="1" applyAlignment="1">
      <alignment shrinkToFit="1"/>
    </xf>
    <xf numFmtId="3" fontId="31" fillId="0" borderId="83" xfId="6" applyNumberFormat="1" applyFont="1" applyFill="1" applyBorder="1" applyAlignment="1" applyProtection="1">
      <alignment shrinkToFit="1"/>
      <protection locked="0"/>
    </xf>
    <xf numFmtId="3" fontId="14" fillId="0" borderId="85" xfId="4" applyNumberFormat="1" applyFont="1" applyBorder="1" applyAlignment="1">
      <alignment horizontal="left" vertical="center" shrinkToFit="1"/>
    </xf>
    <xf numFmtId="38" fontId="39" fillId="0" borderId="83" xfId="6" applyFont="1" applyFill="1" applyBorder="1" applyAlignment="1">
      <alignment horizontal="right" vertical="center" shrinkToFit="1"/>
    </xf>
    <xf numFmtId="38" fontId="31" fillId="0" borderId="83" xfId="6" applyFont="1" applyFill="1" applyBorder="1" applyAlignment="1">
      <alignment horizontal="right" vertical="center"/>
    </xf>
    <xf numFmtId="38" fontId="31" fillId="0" borderId="83" xfId="6" applyFont="1" applyFill="1" applyBorder="1" applyAlignment="1">
      <alignment horizontal="right" vertical="center" shrinkToFit="1"/>
    </xf>
    <xf numFmtId="3" fontId="31" fillId="0" borderId="83" xfId="6" applyNumberFormat="1" applyFont="1" applyFill="1" applyBorder="1" applyAlignment="1" applyProtection="1">
      <alignment horizontal="right" vertical="center" shrinkToFit="1"/>
      <protection locked="0"/>
    </xf>
    <xf numFmtId="38" fontId="39" fillId="0" borderId="83" xfId="6" applyFont="1" applyFill="1" applyBorder="1" applyAlignment="1">
      <alignment horizontal="right" vertical="center"/>
    </xf>
    <xf numFmtId="38" fontId="39" fillId="0" borderId="86" xfId="6" applyFont="1" applyFill="1" applyBorder="1" applyAlignment="1">
      <alignment horizontal="right" vertical="center"/>
    </xf>
    <xf numFmtId="0" fontId="13" fillId="0" borderId="0" xfId="4" applyFont="1" applyAlignment="1">
      <alignment horizontal="left" vertical="center"/>
    </xf>
    <xf numFmtId="3" fontId="40" fillId="0" borderId="0" xfId="6" applyNumberFormat="1" applyFont="1" applyFill="1" applyAlignment="1">
      <alignment horizontal="left"/>
    </xf>
    <xf numFmtId="0" fontId="22" fillId="0" borderId="0" xfId="4" applyFont="1" applyAlignment="1">
      <alignment horizontal="left" vertical="center" shrinkToFit="1"/>
    </xf>
    <xf numFmtId="0" fontId="32" fillId="0" borderId="0" xfId="4" applyFont="1" applyAlignment="1">
      <alignment horizontal="left" vertical="center" shrinkToFit="1"/>
    </xf>
    <xf numFmtId="3" fontId="32" fillId="0" borderId="0" xfId="4" applyNumberFormat="1" applyFont="1" applyAlignment="1" applyProtection="1">
      <alignment horizontal="left" vertical="center" shrinkToFit="1"/>
      <protection locked="0"/>
    </xf>
    <xf numFmtId="0" fontId="2" fillId="0" borderId="0" xfId="7" applyFont="1" applyFill="1"/>
    <xf numFmtId="0" fontId="2" fillId="0" borderId="0" xfId="7" applyFont="1" applyFill="1" applyAlignment="1">
      <alignment horizontal="left"/>
    </xf>
    <xf numFmtId="0" fontId="41" fillId="0" borderId="0" xfId="7" applyFont="1" applyFill="1" applyAlignment="1">
      <alignment horizontal="left"/>
    </xf>
    <xf numFmtId="3" fontId="41" fillId="0" borderId="0" xfId="7" applyNumberFormat="1" applyFont="1" applyFill="1" applyAlignment="1">
      <alignment horizontal="left"/>
    </xf>
    <xf numFmtId="182" fontId="2" fillId="0" borderId="0" xfId="7" applyNumberFormat="1" applyFont="1" applyFill="1"/>
    <xf numFmtId="0" fontId="20" fillId="0" borderId="0" xfId="5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56" fontId="20" fillId="0" borderId="0" xfId="5" applyNumberFormat="1" applyFont="1" applyFill="1" applyBorder="1" applyAlignment="1" applyProtection="1">
      <alignment vertical="center"/>
      <protection locked="0"/>
    </xf>
    <xf numFmtId="14" fontId="20" fillId="0" borderId="0" xfId="5" applyNumberFormat="1" applyFont="1" applyFill="1" applyBorder="1" applyAlignment="1">
      <alignment horizontal="left" vertical="center"/>
    </xf>
    <xf numFmtId="178" fontId="21" fillId="0" borderId="0" xfId="5" applyNumberFormat="1" applyFont="1" applyFill="1" applyBorder="1" applyAlignment="1" applyProtection="1">
      <alignment horizontal="centerContinuous" vertical="center"/>
      <protection locked="0"/>
    </xf>
    <xf numFmtId="179" fontId="21" fillId="0" borderId="0" xfId="5" applyNumberFormat="1" applyFont="1" applyFill="1" applyBorder="1" applyAlignment="1">
      <alignment horizontal="centerContinuous" vertical="center"/>
    </xf>
    <xf numFmtId="0" fontId="20" fillId="0" borderId="0" xfId="5" applyFont="1" applyFill="1" applyBorder="1" applyAlignment="1">
      <alignment horizontal="centerContinuous" vertical="center"/>
    </xf>
    <xf numFmtId="0" fontId="20" fillId="0" borderId="0" xfId="5" applyFont="1" applyFill="1" applyBorder="1" applyAlignment="1" applyProtection="1">
      <alignment horizontal="centerContinuous" vertical="center"/>
      <protection locked="0"/>
    </xf>
    <xf numFmtId="0" fontId="20" fillId="0" borderId="0" xfId="5" applyFont="1" applyFill="1" applyBorder="1" applyAlignment="1" applyProtection="1">
      <alignment vertical="center"/>
      <protection locked="0"/>
    </xf>
    <xf numFmtId="180" fontId="21" fillId="0" borderId="0" xfId="5" applyNumberFormat="1" applyFont="1" applyFill="1" applyBorder="1" applyAlignment="1">
      <alignment horizontal="centerContinuous" vertical="center"/>
    </xf>
    <xf numFmtId="0" fontId="21" fillId="0" borderId="0" xfId="5" applyFont="1" applyFill="1" applyBorder="1" applyAlignment="1">
      <alignment horizontal="centerContinuous" vertical="center"/>
    </xf>
    <xf numFmtId="0" fontId="20" fillId="0" borderId="0" xfId="5" applyFont="1" applyFill="1" applyBorder="1" applyAlignment="1" applyProtection="1">
      <alignment horizontal="centerContinuous" vertical="center" wrapText="1"/>
      <protection locked="0"/>
    </xf>
    <xf numFmtId="0" fontId="21" fillId="0" borderId="0" xfId="5" applyFont="1" applyFill="1" applyBorder="1" applyAlignment="1" applyProtection="1">
      <alignment horizontal="centerContinuous" vertical="center" shrinkToFit="1"/>
      <protection locked="0"/>
    </xf>
    <xf numFmtId="3" fontId="42" fillId="0" borderId="0" xfId="4" applyNumberFormat="1" applyFont="1">
      <alignment vertical="center"/>
    </xf>
    <xf numFmtId="0" fontId="42" fillId="0" borderId="0" xfId="4" applyFont="1">
      <alignment vertical="center"/>
    </xf>
    <xf numFmtId="0" fontId="29" fillId="0" borderId="142" xfId="4" applyFont="1" applyBorder="1">
      <alignment vertical="center"/>
    </xf>
    <xf numFmtId="0" fontId="14" fillId="0" borderId="58" xfId="4" applyFont="1" applyBorder="1">
      <alignment vertical="center"/>
    </xf>
    <xf numFmtId="2" fontId="14" fillId="0" borderId="58" xfId="2" applyFont="1" applyFill="1" applyBorder="1"/>
    <xf numFmtId="0" fontId="9" fillId="0" borderId="58" xfId="4" applyFont="1" applyBorder="1">
      <alignment vertical="center"/>
    </xf>
    <xf numFmtId="38" fontId="9" fillId="0" borderId="128" xfId="6" applyFont="1" applyFill="1" applyBorder="1" applyAlignment="1">
      <alignment horizontal="center"/>
    </xf>
    <xf numFmtId="0" fontId="14" fillId="0" borderId="54" xfId="4" applyFont="1" applyBorder="1">
      <alignment vertical="center"/>
    </xf>
    <xf numFmtId="2" fontId="14" fillId="0" borderId="59" xfId="2" applyFont="1" applyFill="1" applyBorder="1"/>
    <xf numFmtId="38" fontId="14" fillId="0" borderId="139" xfId="6" applyFont="1" applyFill="1" applyBorder="1" applyAlignment="1"/>
    <xf numFmtId="38" fontId="14" fillId="0" borderId="143" xfId="6" applyFont="1" applyFill="1" applyBorder="1" applyAlignment="1">
      <alignment horizontal="center"/>
    </xf>
    <xf numFmtId="3" fontId="14" fillId="0" borderId="144" xfId="6" applyNumberFormat="1" applyFont="1" applyFill="1" applyBorder="1" applyAlignment="1">
      <alignment horizontal="center"/>
    </xf>
    <xf numFmtId="38" fontId="14" fillId="0" borderId="145" xfId="6" applyFont="1" applyFill="1" applyBorder="1" applyAlignment="1"/>
    <xf numFmtId="3" fontId="14" fillId="0" borderId="146" xfId="2" applyNumberFormat="1" applyFont="1" applyFill="1" applyBorder="1" applyAlignment="1">
      <alignment horizontal="center"/>
    </xf>
    <xf numFmtId="38" fontId="31" fillId="0" borderId="70" xfId="6" applyFont="1" applyFill="1" applyBorder="1" applyAlignment="1">
      <alignment shrinkToFit="1"/>
    </xf>
    <xf numFmtId="3" fontId="31" fillId="0" borderId="134" xfId="2" applyNumberFormat="1" applyFont="1" applyFill="1" applyBorder="1" applyAlignment="1" applyProtection="1">
      <alignment shrinkToFit="1"/>
      <protection locked="0"/>
    </xf>
    <xf numFmtId="0" fontId="14" fillId="0" borderId="69" xfId="4" applyFont="1" applyBorder="1" applyAlignment="1">
      <alignment horizontal="left" vertical="center" shrinkToFit="1"/>
    </xf>
    <xf numFmtId="3" fontId="31" fillId="0" borderId="70" xfId="6" applyNumberFormat="1" applyFont="1" applyFill="1" applyBorder="1" applyAlignment="1" applyProtection="1">
      <alignment shrinkToFit="1"/>
      <protection locked="0"/>
    </xf>
    <xf numFmtId="3" fontId="31" fillId="0" borderId="1" xfId="2" applyNumberFormat="1" applyFont="1" applyFill="1" applyAlignment="1" applyProtection="1">
      <alignment shrinkToFit="1"/>
      <protection locked="0"/>
    </xf>
    <xf numFmtId="3" fontId="32" fillId="0" borderId="12" xfId="4" applyNumberFormat="1" applyFont="1" applyBorder="1" applyAlignment="1" applyProtection="1">
      <alignment horizontal="left" vertical="center" shrinkToFit="1"/>
      <protection locked="0"/>
    </xf>
    <xf numFmtId="3" fontId="31" fillId="0" borderId="95" xfId="2" applyNumberFormat="1" applyFont="1" applyFill="1" applyBorder="1" applyAlignment="1" applyProtection="1">
      <alignment shrinkToFit="1"/>
      <protection locked="0"/>
    </xf>
    <xf numFmtId="38" fontId="31" fillId="0" borderId="75" xfId="6" applyFont="1" applyFill="1" applyBorder="1" applyAlignment="1">
      <alignment shrinkToFit="1"/>
    </xf>
    <xf numFmtId="3" fontId="31" fillId="0" borderId="100" xfId="2" applyNumberFormat="1" applyFont="1" applyFill="1" applyBorder="1" applyAlignment="1" applyProtection="1">
      <alignment shrinkToFit="1"/>
      <protection locked="0"/>
    </xf>
    <xf numFmtId="0" fontId="14" fillId="0" borderId="74" xfId="4" applyFont="1" applyBorder="1" applyAlignment="1">
      <alignment horizontal="left" vertical="center" shrinkToFit="1"/>
    </xf>
    <xf numFmtId="3" fontId="31" fillId="0" borderId="75" xfId="6" applyNumberFormat="1" applyFont="1" applyFill="1" applyBorder="1" applyAlignment="1" applyProtection="1">
      <alignment shrinkToFit="1"/>
      <protection locked="0"/>
    </xf>
    <xf numFmtId="3" fontId="32" fillId="0" borderId="67" xfId="4" applyNumberFormat="1" applyFont="1" applyBorder="1" applyAlignment="1" applyProtection="1">
      <alignment horizontal="left" vertical="center" shrinkToFit="1"/>
      <protection locked="0"/>
    </xf>
    <xf numFmtId="3" fontId="31" fillId="0" borderId="68" xfId="2" applyNumberFormat="1" applyFont="1" applyFill="1" applyBorder="1" applyAlignment="1">
      <alignment shrinkToFit="1"/>
    </xf>
    <xf numFmtId="3" fontId="14" fillId="0" borderId="74" xfId="4" applyNumberFormat="1" applyFont="1" applyBorder="1" applyAlignment="1">
      <alignment horizontal="left" vertical="center" shrinkToFit="1"/>
    </xf>
    <xf numFmtId="38" fontId="31" fillId="0" borderId="75" xfId="6" applyFont="1" applyFill="1" applyBorder="1" applyAlignment="1">
      <alignment horizontal="right" vertical="center" shrinkToFit="1"/>
    </xf>
    <xf numFmtId="3" fontId="31" fillId="0" borderId="68" xfId="2" applyNumberFormat="1" applyFont="1" applyFill="1" applyBorder="1" applyAlignment="1" applyProtection="1">
      <alignment horizontal="right" vertical="center" shrinkToFit="1"/>
      <protection locked="0"/>
    </xf>
    <xf numFmtId="38" fontId="31" fillId="0" borderId="75" xfId="6" applyFont="1" applyFill="1" applyBorder="1" applyAlignment="1">
      <alignment horizontal="right" vertical="center"/>
    </xf>
    <xf numFmtId="3" fontId="31" fillId="0" borderId="68" xfId="2" applyNumberFormat="1" applyFont="1" applyFill="1" applyBorder="1" applyAlignment="1">
      <alignment horizontal="right" vertical="center"/>
    </xf>
    <xf numFmtId="0" fontId="39" fillId="0" borderId="75" xfId="4" applyFont="1" applyBorder="1" applyAlignment="1">
      <alignment vertical="center" shrinkToFit="1"/>
    </xf>
    <xf numFmtId="0" fontId="22" fillId="0" borderId="74" xfId="4" applyFont="1" applyBorder="1">
      <alignment vertical="center"/>
    </xf>
    <xf numFmtId="0" fontId="14" fillId="0" borderId="74" xfId="4" applyFont="1" applyBorder="1" applyAlignment="1">
      <alignment vertical="center" shrinkToFit="1"/>
    </xf>
    <xf numFmtId="0" fontId="22" fillId="0" borderId="74" xfId="4" applyFont="1" applyBorder="1" applyAlignment="1">
      <alignment vertical="center" shrinkToFit="1"/>
    </xf>
    <xf numFmtId="3" fontId="32" fillId="0" borderId="74" xfId="4" applyNumberFormat="1" applyFont="1" applyBorder="1" applyAlignment="1" applyProtection="1">
      <alignment horizontal="left" vertical="center" shrinkToFit="1"/>
      <protection locked="0"/>
    </xf>
    <xf numFmtId="3" fontId="31" fillId="0" borderId="71" xfId="2" applyNumberFormat="1" applyFont="1" applyFill="1" applyBorder="1" applyAlignment="1" applyProtection="1">
      <alignment horizontal="right" shrinkToFit="1"/>
      <protection locked="0"/>
    </xf>
    <xf numFmtId="0" fontId="22" fillId="0" borderId="75" xfId="4" applyFont="1" applyBorder="1">
      <alignment vertical="center"/>
    </xf>
    <xf numFmtId="3" fontId="14" fillId="0" borderId="72" xfId="4" applyNumberFormat="1" applyFont="1" applyBorder="1" applyAlignment="1">
      <alignment horizontal="left" vertical="center" shrinkToFit="1"/>
    </xf>
    <xf numFmtId="3" fontId="31" fillId="0" borderId="75" xfId="6" applyNumberFormat="1" applyFont="1" applyFill="1" applyBorder="1" applyAlignment="1">
      <alignment shrinkToFit="1"/>
    </xf>
    <xf numFmtId="3" fontId="31" fillId="0" borderId="71" xfId="2" applyNumberFormat="1" applyFont="1" applyFill="1" applyBorder="1" applyAlignment="1">
      <alignment shrinkToFit="1"/>
    </xf>
    <xf numFmtId="3" fontId="14" fillId="0" borderId="76" xfId="4" applyNumberFormat="1" applyFont="1" applyBorder="1" applyAlignment="1">
      <alignment horizontal="left" vertical="center" shrinkToFit="1"/>
    </xf>
    <xf numFmtId="38" fontId="48" fillId="0" borderId="68" xfId="6" applyFont="1" applyFill="1" applyBorder="1" applyAlignment="1">
      <alignment horizontal="right" vertical="center"/>
    </xf>
    <xf numFmtId="38" fontId="39" fillId="0" borderId="107" xfId="6" applyFont="1" applyFill="1" applyBorder="1" applyAlignment="1">
      <alignment horizontal="right" vertical="center"/>
    </xf>
    <xf numFmtId="3" fontId="39" fillId="0" borderId="105" xfId="6" applyNumberFormat="1" applyFont="1" applyFill="1" applyBorder="1" applyAlignment="1">
      <alignment horizontal="right" vertical="center"/>
    </xf>
    <xf numFmtId="3" fontId="14" fillId="0" borderId="104" xfId="4" applyNumberFormat="1" applyFont="1" applyBorder="1" applyAlignment="1">
      <alignment horizontal="left" vertical="center" shrinkToFit="1"/>
    </xf>
    <xf numFmtId="3" fontId="39" fillId="0" borderId="83" xfId="6" applyNumberFormat="1" applyFont="1" applyFill="1" applyBorder="1" applyAlignment="1">
      <alignment horizontal="right" vertical="center"/>
    </xf>
    <xf numFmtId="3" fontId="14" fillId="0" borderId="106" xfId="4" applyNumberFormat="1" applyFont="1" applyBorder="1" applyAlignment="1">
      <alignment horizontal="left" vertical="center" shrinkToFit="1"/>
    </xf>
    <xf numFmtId="38" fontId="39" fillId="0" borderId="105" xfId="6" applyFont="1" applyFill="1" applyBorder="1" applyAlignment="1">
      <alignment horizontal="right" vertical="center"/>
    </xf>
    <xf numFmtId="3" fontId="31" fillId="0" borderId="86" xfId="2" applyNumberFormat="1" applyFont="1" applyFill="1" applyBorder="1" applyAlignment="1">
      <alignment horizontal="right" vertical="center"/>
    </xf>
    <xf numFmtId="0" fontId="14" fillId="0" borderId="0" xfId="4" applyFont="1" applyAlignment="1">
      <alignment horizontal="left" vertical="center"/>
    </xf>
    <xf numFmtId="3" fontId="23" fillId="0" borderId="0" xfId="2" applyNumberFormat="1" applyFont="1" applyFill="1" applyBorder="1" applyAlignment="1">
      <alignment horizontal="left"/>
    </xf>
    <xf numFmtId="3" fontId="36" fillId="0" borderId="0" xfId="4" applyNumberFormat="1" applyFont="1" applyAlignment="1">
      <alignment shrinkToFit="1"/>
    </xf>
    <xf numFmtId="3" fontId="23" fillId="0" borderId="0" xfId="2" applyNumberFormat="1" applyFont="1" applyFill="1" applyBorder="1"/>
    <xf numFmtId="38" fontId="9" fillId="0" borderId="127" xfId="6" applyFont="1" applyFill="1" applyBorder="1" applyAlignment="1"/>
    <xf numFmtId="38" fontId="23" fillId="0" borderId="131" xfId="6" applyFont="1" applyFill="1" applyBorder="1" applyAlignment="1"/>
    <xf numFmtId="3" fontId="23" fillId="0" borderId="131" xfId="6" applyNumberFormat="1" applyFont="1" applyFill="1" applyBorder="1" applyAlignment="1"/>
    <xf numFmtId="38" fontId="9" fillId="0" borderId="130" xfId="6" applyFont="1" applyFill="1" applyBorder="1" applyAlignment="1"/>
    <xf numFmtId="3" fontId="23" fillId="0" borderId="128" xfId="6" applyNumberFormat="1" applyFont="1" applyFill="1" applyBorder="1" applyAlignment="1"/>
    <xf numFmtId="38" fontId="46" fillId="0" borderId="130" xfId="6" applyFont="1" applyFill="1" applyBorder="1" applyAlignment="1"/>
    <xf numFmtId="38" fontId="9" fillId="0" borderId="147" xfId="6" applyFont="1" applyFill="1" applyBorder="1" applyAlignment="1">
      <alignment horizontal="center"/>
    </xf>
    <xf numFmtId="38" fontId="14" fillId="0" borderId="133" xfId="6" applyFont="1" applyFill="1" applyBorder="1" applyAlignment="1"/>
    <xf numFmtId="3" fontId="14" fillId="0" borderId="141" xfId="6" applyNumberFormat="1" applyFont="1" applyFill="1" applyBorder="1" applyAlignment="1">
      <alignment horizontal="center"/>
    </xf>
    <xf numFmtId="38" fontId="14" fillId="0" borderId="98" xfId="6" applyFont="1" applyFill="1" applyBorder="1" applyAlignment="1">
      <alignment horizontal="left" shrinkToFit="1"/>
    </xf>
    <xf numFmtId="38" fontId="31" fillId="0" borderId="1" xfId="6" applyFont="1" applyFill="1" applyBorder="1" applyAlignment="1">
      <alignment shrinkToFit="1"/>
    </xf>
    <xf numFmtId="3" fontId="31" fillId="0" borderId="1" xfId="6" applyNumberFormat="1" applyFont="1" applyFill="1" applyBorder="1" applyAlignment="1" applyProtection="1">
      <alignment shrinkToFit="1"/>
      <protection locked="0"/>
    </xf>
    <xf numFmtId="38" fontId="14" fillId="0" borderId="23" xfId="6" applyFont="1" applyFill="1" applyBorder="1" applyAlignment="1">
      <alignment horizontal="left" shrinkToFit="1"/>
    </xf>
    <xf numFmtId="3" fontId="31" fillId="0" borderId="148" xfId="6" applyNumberFormat="1" applyFont="1" applyFill="1" applyBorder="1" applyAlignment="1" applyProtection="1">
      <alignment shrinkToFit="1"/>
      <protection locked="0"/>
    </xf>
    <xf numFmtId="38" fontId="2" fillId="0" borderId="23" xfId="6" applyFont="1" applyFill="1" applyBorder="1" applyAlignment="1">
      <alignment horizontal="left" shrinkToFit="1"/>
    </xf>
    <xf numFmtId="38" fontId="31" fillId="0" borderId="1" xfId="6" applyFont="1" applyFill="1" applyBorder="1" applyAlignment="1">
      <alignment horizontal="right" shrinkToFit="1"/>
    </xf>
    <xf numFmtId="3" fontId="31" fillId="0" borderId="109" xfId="6" applyNumberFormat="1" applyFont="1" applyFill="1" applyBorder="1" applyAlignment="1" applyProtection="1">
      <alignment horizontal="right" shrinkToFit="1"/>
      <protection locked="0"/>
    </xf>
    <xf numFmtId="38" fontId="14" fillId="0" borderId="23" xfId="6" applyFont="1" applyFill="1" applyBorder="1" applyAlignment="1">
      <alignment horizontal="left"/>
    </xf>
    <xf numFmtId="38" fontId="31" fillId="0" borderId="1" xfId="6" applyFont="1" applyFill="1" applyBorder="1" applyAlignment="1">
      <alignment horizontal="right"/>
    </xf>
    <xf numFmtId="38" fontId="11" fillId="0" borderId="74" xfId="6" applyFont="1" applyFill="1" applyBorder="1" applyAlignment="1">
      <alignment horizontal="left" shrinkToFit="1"/>
    </xf>
    <xf numFmtId="3" fontId="31" fillId="0" borderId="1" xfId="2" applyNumberFormat="1" applyFont="1" applyFill="1" applyAlignment="1" applyProtection="1">
      <alignment horizontal="right" shrinkToFit="1"/>
      <protection locked="0"/>
    </xf>
    <xf numFmtId="38" fontId="14" fillId="0" borderId="69" xfId="6" applyFont="1" applyFill="1" applyBorder="1" applyAlignment="1">
      <alignment horizontal="left"/>
    </xf>
    <xf numFmtId="3" fontId="31" fillId="0" borderId="1" xfId="2" applyNumberFormat="1" applyFont="1" applyFill="1" applyAlignment="1">
      <alignment horizontal="right"/>
    </xf>
    <xf numFmtId="3" fontId="31" fillId="0" borderId="109" xfId="2" applyNumberFormat="1" applyFont="1" applyFill="1" applyBorder="1" applyAlignment="1" applyProtection="1">
      <alignment horizontal="right" shrinkToFit="1"/>
      <protection locked="0"/>
    </xf>
    <xf numFmtId="38" fontId="14" fillId="0" borderId="98" xfId="6" applyFont="1" applyFill="1" applyBorder="1" applyAlignment="1">
      <alignment horizontal="left"/>
    </xf>
    <xf numFmtId="3" fontId="31" fillId="0" borderId="109" xfId="2" applyNumberFormat="1" applyFont="1" applyFill="1" applyBorder="1" applyAlignment="1">
      <alignment horizontal="right"/>
    </xf>
    <xf numFmtId="38" fontId="14" fillId="0" borderId="46" xfId="6" applyFont="1" applyFill="1" applyBorder="1" applyAlignment="1"/>
    <xf numFmtId="38" fontId="31" fillId="0" borderId="112" xfId="6" applyFont="1" applyFill="1" applyBorder="1" applyAlignment="1">
      <alignment horizontal="right"/>
    </xf>
    <xf numFmtId="3" fontId="31" fillId="0" borderId="112" xfId="2" applyNumberFormat="1" applyFont="1" applyFill="1" applyBorder="1" applyAlignment="1">
      <alignment horizontal="right"/>
    </xf>
    <xf numFmtId="38" fontId="14" fillId="0" borderId="135" xfId="6" applyFont="1" applyFill="1" applyBorder="1" applyAlignment="1"/>
    <xf numFmtId="3" fontId="31" fillId="0" borderId="114" xfId="2" applyNumberFormat="1" applyFont="1" applyFill="1" applyBorder="1" applyAlignment="1">
      <alignment horizontal="right"/>
    </xf>
    <xf numFmtId="38" fontId="11" fillId="0" borderId="0" xfId="6" applyFont="1" applyFill="1" applyAlignment="1">
      <alignment horizontal="left"/>
    </xf>
    <xf numFmtId="38" fontId="1" fillId="0" borderId="0" xfId="6" applyFont="1" applyFill="1" applyAlignment="1">
      <alignment horizontal="left"/>
    </xf>
    <xf numFmtId="3" fontId="22" fillId="0" borderId="0" xfId="2" applyNumberFormat="1" applyFont="1" applyFill="1" applyBorder="1" applyAlignment="1">
      <alignment horizontal="left"/>
    </xf>
    <xf numFmtId="38" fontId="14" fillId="0" borderId="0" xfId="6" applyFont="1" applyFill="1" applyAlignment="1">
      <alignment horizontal="left"/>
    </xf>
    <xf numFmtId="38" fontId="22" fillId="0" borderId="0" xfId="6" applyFont="1" applyFill="1" applyAlignment="1">
      <alignment horizontal="left"/>
    </xf>
    <xf numFmtId="38" fontId="42" fillId="0" borderId="0" xfId="6" applyFont="1" applyFill="1" applyAlignment="1"/>
    <xf numFmtId="38" fontId="1" fillId="0" borderId="0" xfId="6" applyFont="1" applyFill="1" applyAlignment="1"/>
    <xf numFmtId="38" fontId="43" fillId="0" borderId="0" xfId="6" applyFont="1" applyFill="1" applyAlignment="1"/>
    <xf numFmtId="3" fontId="22" fillId="0" borderId="0" xfId="2" applyNumberFormat="1" applyFont="1" applyFill="1" applyBorder="1"/>
    <xf numFmtId="38" fontId="14" fillId="0" borderId="0" xfId="6" applyFont="1" applyFill="1" applyAlignment="1"/>
    <xf numFmtId="38" fontId="22" fillId="0" borderId="0" xfId="6" applyFont="1" applyFill="1" applyAlignment="1"/>
    <xf numFmtId="3" fontId="22" fillId="0" borderId="0" xfId="4" applyNumberFormat="1" applyFont="1" applyAlignment="1">
      <alignment horizontal="left" vertical="center"/>
    </xf>
    <xf numFmtId="38" fontId="22" fillId="0" borderId="131" xfId="6" applyFont="1" applyFill="1" applyBorder="1" applyAlignment="1"/>
    <xf numFmtId="3" fontId="22" fillId="0" borderId="131" xfId="6" applyNumberFormat="1" applyFont="1" applyFill="1" applyBorder="1" applyAlignment="1"/>
    <xf numFmtId="3" fontId="22" fillId="0" borderId="128" xfId="6" applyNumberFormat="1" applyFont="1" applyFill="1" applyBorder="1" applyAlignment="1"/>
    <xf numFmtId="38" fontId="16" fillId="0" borderId="128" xfId="6" applyFont="1" applyFill="1" applyBorder="1" applyAlignment="1">
      <alignment horizontal="center"/>
    </xf>
    <xf numFmtId="38" fontId="16" fillId="0" borderId="147" xfId="6" applyFont="1" applyFill="1" applyBorder="1" applyAlignment="1">
      <alignment horizontal="center"/>
    </xf>
    <xf numFmtId="3" fontId="31" fillId="0" borderId="148" xfId="6" applyNumberFormat="1" applyFont="1" applyFill="1" applyBorder="1" applyAlignment="1" applyProtection="1">
      <alignment horizontal="right" shrinkToFit="1"/>
      <protection locked="0"/>
    </xf>
    <xf numFmtId="38" fontId="22" fillId="0" borderId="0" xfId="6" applyFont="1" applyFill="1" applyAlignment="1">
      <alignment horizontal="right"/>
    </xf>
    <xf numFmtId="3" fontId="22" fillId="0" borderId="0" xfId="2" applyNumberFormat="1" applyFont="1" applyFill="1" applyBorder="1" applyAlignment="1">
      <alignment horizontal="right"/>
    </xf>
    <xf numFmtId="0" fontId="39" fillId="0" borderId="0" xfId="4" applyFont="1" applyAlignment="1">
      <alignment horizontal="left" vertical="center"/>
    </xf>
    <xf numFmtId="3" fontId="39" fillId="0" borderId="0" xfId="4" applyNumberFormat="1" applyFont="1" applyAlignment="1">
      <alignment horizontal="left" vertical="center"/>
    </xf>
    <xf numFmtId="38" fontId="31" fillId="0" borderId="83" xfId="6" applyFont="1" applyFill="1" applyBorder="1" applyAlignment="1">
      <alignment horizontal="right"/>
    </xf>
    <xf numFmtId="3" fontId="31" fillId="0" borderId="86" xfId="2" applyNumberFormat="1" applyFont="1" applyFill="1" applyBorder="1" applyAlignment="1">
      <alignment horizontal="right"/>
    </xf>
    <xf numFmtId="177" fontId="23" fillId="0" borderId="0" xfId="4" applyNumberFormat="1" applyFont="1" applyAlignment="1">
      <alignment horizontal="right" vertical="center"/>
    </xf>
    <xf numFmtId="0" fontId="25" fillId="0" borderId="47" xfId="5" applyFont="1" applyFill="1" applyBorder="1" applyAlignment="1">
      <alignment vertical="center"/>
    </xf>
    <xf numFmtId="38" fontId="23" fillId="0" borderId="0" xfId="6" applyFont="1" applyFill="1" applyAlignment="1">
      <alignment horizontal="left"/>
    </xf>
    <xf numFmtId="38" fontId="23" fillId="0" borderId="0" xfId="6" applyFont="1" applyFill="1" applyAlignment="1"/>
    <xf numFmtId="0" fontId="14" fillId="0" borderId="133" xfId="4" applyFont="1" applyBorder="1">
      <alignment vertical="center"/>
    </xf>
    <xf numFmtId="0" fontId="14" fillId="0" borderId="98" xfId="4" applyFont="1" applyBorder="1" applyAlignment="1">
      <alignment horizontal="left" vertical="center" shrinkToFit="1"/>
    </xf>
    <xf numFmtId="0" fontId="14" fillId="0" borderId="98" xfId="4" applyFont="1" applyBorder="1" applyAlignment="1">
      <alignment horizontal="left" vertical="center"/>
    </xf>
    <xf numFmtId="0" fontId="14" fillId="0" borderId="46" xfId="4" applyFont="1" applyBorder="1">
      <alignment vertical="center"/>
    </xf>
    <xf numFmtId="0" fontId="11" fillId="0" borderId="0" xfId="4" applyFont="1" applyAlignment="1">
      <alignment horizontal="left" vertical="center"/>
    </xf>
    <xf numFmtId="0" fontId="14" fillId="0" borderId="0" xfId="8" applyFont="1" applyAlignment="1">
      <alignment horizontal="left" vertical="center"/>
    </xf>
    <xf numFmtId="0" fontId="22" fillId="0" borderId="0" xfId="8" applyFont="1" applyAlignment="1">
      <alignment horizontal="left" vertical="center"/>
    </xf>
    <xf numFmtId="3" fontId="22" fillId="0" borderId="0" xfId="8" applyNumberFormat="1" applyFont="1" applyAlignment="1">
      <alignment horizontal="left" vertical="center"/>
    </xf>
    <xf numFmtId="0" fontId="14" fillId="0" borderId="0" xfId="8" applyFont="1">
      <alignment vertical="center"/>
    </xf>
    <xf numFmtId="182" fontId="14" fillId="0" borderId="0" xfId="8" applyNumberFormat="1" applyFont="1" applyAlignment="1"/>
    <xf numFmtId="182" fontId="22" fillId="0" borderId="0" xfId="8" applyNumberFormat="1" applyFont="1" applyAlignment="1"/>
    <xf numFmtId="0" fontId="45" fillId="0" borderId="0" xfId="4" applyFont="1">
      <alignment vertical="center"/>
    </xf>
    <xf numFmtId="0" fontId="43" fillId="0" borderId="0" xfId="4" applyFont="1">
      <alignment vertical="center"/>
    </xf>
    <xf numFmtId="3" fontId="22" fillId="0" borderId="0" xfId="4" applyNumberFormat="1" applyFont="1">
      <alignment vertical="center"/>
    </xf>
    <xf numFmtId="3" fontId="31" fillId="0" borderId="109" xfId="6" applyNumberFormat="1" applyFont="1" applyFill="1" applyBorder="1" applyAlignment="1" applyProtection="1">
      <alignment shrinkToFit="1"/>
      <protection locked="0"/>
    </xf>
    <xf numFmtId="3" fontId="31" fillId="0" borderId="1" xfId="6" applyNumberFormat="1" applyFont="1" applyFill="1" applyBorder="1" applyAlignment="1" applyProtection="1">
      <alignment horizontal="right" shrinkToFit="1"/>
      <protection locked="0"/>
    </xf>
    <xf numFmtId="38" fontId="31" fillId="0" borderId="86" xfId="6" applyFont="1" applyFill="1" applyBorder="1" applyAlignment="1">
      <alignment horizontal="right"/>
    </xf>
    <xf numFmtId="38" fontId="11" fillId="0" borderId="87" xfId="6" applyFont="1" applyFill="1" applyBorder="1" applyAlignment="1">
      <alignment horizontal="left"/>
    </xf>
    <xf numFmtId="0" fontId="1" fillId="0" borderId="0" xfId="7" applyFill="1" applyAlignment="1">
      <alignment horizontal="left"/>
    </xf>
    <xf numFmtId="3" fontId="1" fillId="0" borderId="0" xfId="7" applyNumberFormat="1" applyFill="1" applyAlignment="1">
      <alignment horizontal="left"/>
    </xf>
    <xf numFmtId="2" fontId="14" fillId="0" borderId="138" xfId="2" applyFont="1" applyFill="1" applyBorder="1"/>
    <xf numFmtId="0" fontId="42" fillId="0" borderId="0" xfId="8" applyFont="1">
      <alignment vertical="center"/>
    </xf>
    <xf numFmtId="0" fontId="22" fillId="0" borderId="0" xfId="8" applyFont="1">
      <alignment vertical="center"/>
    </xf>
    <xf numFmtId="0" fontId="43" fillId="0" borderId="0" xfId="8" applyFont="1">
      <alignment vertical="center"/>
    </xf>
    <xf numFmtId="3" fontId="22" fillId="0" borderId="0" xfId="8" applyNumberFormat="1" applyFont="1">
      <alignment vertical="center"/>
    </xf>
    <xf numFmtId="2" fontId="22" fillId="0" borderId="138" xfId="2" applyFont="1" applyFill="1" applyBorder="1"/>
    <xf numFmtId="0" fontId="14" fillId="0" borderId="98" xfId="8" applyFont="1" applyBorder="1" applyAlignment="1">
      <alignment horizontal="left" vertical="center" shrinkToFit="1"/>
    </xf>
    <xf numFmtId="38" fontId="31" fillId="0" borderId="1" xfId="9" applyFont="1" applyFill="1" applyBorder="1" applyAlignment="1">
      <alignment shrinkToFit="1"/>
    </xf>
    <xf numFmtId="3" fontId="31" fillId="0" borderId="1" xfId="9" applyNumberFormat="1" applyFont="1" applyFill="1" applyBorder="1" applyAlignment="1" applyProtection="1">
      <alignment shrinkToFit="1"/>
      <protection locked="0"/>
    </xf>
    <xf numFmtId="38" fontId="2" fillId="0" borderId="23" xfId="9" applyFont="1" applyFill="1" applyBorder="1" applyAlignment="1">
      <alignment horizontal="left" shrinkToFit="1"/>
    </xf>
    <xf numFmtId="3" fontId="31" fillId="0" borderId="148" xfId="9" applyNumberFormat="1" applyFont="1" applyFill="1" applyBorder="1" applyAlignment="1" applyProtection="1">
      <alignment shrinkToFit="1"/>
      <protection locked="0"/>
    </xf>
    <xf numFmtId="38" fontId="2" fillId="0" borderId="23" xfId="9" applyFont="1" applyFill="1" applyBorder="1" applyAlignment="1">
      <alignment horizontal="left"/>
    </xf>
    <xf numFmtId="38" fontId="31" fillId="0" borderId="1" xfId="9" applyFont="1" applyFill="1" applyBorder="1" applyAlignment="1">
      <alignment horizontal="right"/>
    </xf>
    <xf numFmtId="3" fontId="31" fillId="0" borderId="1" xfId="9" applyNumberFormat="1" applyFont="1" applyFill="1" applyBorder="1" applyAlignment="1">
      <alignment horizontal="right"/>
    </xf>
    <xf numFmtId="38" fontId="31" fillId="0" borderId="1" xfId="9" applyFont="1" applyFill="1" applyBorder="1" applyAlignment="1">
      <alignment horizontal="right" shrinkToFit="1"/>
    </xf>
    <xf numFmtId="3" fontId="31" fillId="0" borderId="109" xfId="9" applyNumberFormat="1" applyFont="1" applyFill="1" applyBorder="1" applyAlignment="1" applyProtection="1">
      <alignment horizontal="right" shrinkToFit="1"/>
      <protection locked="0"/>
    </xf>
    <xf numFmtId="0" fontId="14" fillId="0" borderId="98" xfId="8" applyFont="1" applyBorder="1" applyAlignment="1">
      <alignment horizontal="left" vertical="center"/>
    </xf>
    <xf numFmtId="3" fontId="31" fillId="0" borderId="109" xfId="9" applyNumberFormat="1" applyFont="1" applyFill="1" applyBorder="1" applyAlignment="1">
      <alignment horizontal="right"/>
    </xf>
    <xf numFmtId="0" fontId="14" fillId="0" borderId="46" xfId="8" applyFont="1" applyBorder="1">
      <alignment vertical="center"/>
    </xf>
    <xf numFmtId="38" fontId="31" fillId="0" borderId="112" xfId="9" applyFont="1" applyFill="1" applyBorder="1" applyAlignment="1">
      <alignment horizontal="right"/>
    </xf>
    <xf numFmtId="3" fontId="31" fillId="0" borderId="112" xfId="9" applyNumberFormat="1" applyFont="1" applyFill="1" applyBorder="1" applyAlignment="1">
      <alignment horizontal="right"/>
    </xf>
    <xf numFmtId="38" fontId="2" fillId="0" borderId="135" xfId="9" applyFont="1" applyFill="1" applyBorder="1" applyAlignment="1"/>
    <xf numFmtId="3" fontId="31" fillId="0" borderId="114" xfId="9" applyNumberFormat="1" applyFont="1" applyFill="1" applyBorder="1" applyAlignment="1">
      <alignment horizontal="right"/>
    </xf>
    <xf numFmtId="38" fontId="1" fillId="0" borderId="0" xfId="9" applyFont="1" applyFill="1" applyAlignment="1">
      <alignment horizontal="left"/>
    </xf>
    <xf numFmtId="3" fontId="1" fillId="0" borderId="0" xfId="9" applyNumberFormat="1" applyFont="1" applyFill="1" applyAlignment="1">
      <alignment horizontal="left"/>
    </xf>
    <xf numFmtId="38" fontId="2" fillId="0" borderId="0" xfId="9" applyFont="1" applyFill="1" applyAlignment="1">
      <alignment horizontal="left"/>
    </xf>
    <xf numFmtId="38" fontId="1" fillId="0" borderId="0" xfId="9" applyFont="1" applyFill="1" applyAlignment="1">
      <alignment horizontal="right"/>
    </xf>
    <xf numFmtId="3" fontId="1" fillId="0" borderId="0" xfId="9" applyNumberFormat="1" applyFont="1" applyFill="1" applyAlignment="1">
      <alignment horizontal="right"/>
    </xf>
    <xf numFmtId="38" fontId="1" fillId="0" borderId="0" xfId="9" applyFont="1" applyFill="1" applyAlignment="1"/>
    <xf numFmtId="38" fontId="43" fillId="0" borderId="0" xfId="9" applyFont="1" applyFill="1" applyAlignment="1"/>
    <xf numFmtId="3" fontId="1" fillId="0" borderId="0" xfId="9" applyNumberFormat="1" applyFont="1" applyFill="1" applyAlignment="1"/>
    <xf numFmtId="38" fontId="2" fillId="0" borderId="0" xfId="9" applyFont="1" applyFill="1" applyAlignment="1"/>
    <xf numFmtId="3" fontId="31" fillId="0" borderId="148" xfId="9" applyNumberFormat="1" applyFont="1" applyFill="1" applyBorder="1" applyAlignment="1" applyProtection="1">
      <alignment horizontal="right" shrinkToFit="1"/>
      <protection locked="0"/>
    </xf>
    <xf numFmtId="38" fontId="31" fillId="0" borderId="83" xfId="9" applyFont="1" applyFill="1" applyBorder="1" applyAlignment="1">
      <alignment horizontal="right"/>
    </xf>
    <xf numFmtId="3" fontId="31" fillId="0" borderId="86" xfId="9" applyNumberFormat="1" applyFont="1" applyFill="1" applyBorder="1" applyAlignment="1">
      <alignment horizontal="right"/>
    </xf>
    <xf numFmtId="0" fontId="11" fillId="0" borderId="87" xfId="8" applyFont="1" applyBorder="1" applyAlignment="1">
      <alignment horizontal="left" vertical="center"/>
    </xf>
    <xf numFmtId="38" fontId="14" fillId="0" borderId="0" xfId="9" applyFont="1" applyFill="1" applyAlignment="1">
      <alignment horizontal="left"/>
    </xf>
    <xf numFmtId="38" fontId="22" fillId="0" borderId="0" xfId="9" applyFont="1" applyFill="1" applyAlignment="1">
      <alignment horizontal="left"/>
    </xf>
    <xf numFmtId="38" fontId="41" fillId="0" borderId="0" xfId="9" applyFont="1" applyFill="1" applyAlignment="1">
      <alignment horizontal="left"/>
    </xf>
    <xf numFmtId="3" fontId="41" fillId="0" borderId="0" xfId="9" applyNumberFormat="1" applyFont="1" applyFill="1" applyAlignment="1">
      <alignment horizontal="left"/>
    </xf>
    <xf numFmtId="38" fontId="41" fillId="0" borderId="0" xfId="9" applyFont="1" applyFill="1" applyAlignment="1"/>
    <xf numFmtId="3" fontId="41" fillId="0" borderId="0" xfId="9" applyNumberFormat="1" applyFont="1" applyFill="1" applyAlignment="1"/>
    <xf numFmtId="3" fontId="31" fillId="0" borderId="109" xfId="9" applyNumberFormat="1" applyFont="1" applyFill="1" applyBorder="1" applyAlignment="1" applyProtection="1">
      <alignment shrinkToFit="1"/>
      <protection locked="0"/>
    </xf>
    <xf numFmtId="3" fontId="31" fillId="0" borderId="1" xfId="9" applyNumberFormat="1" applyFont="1" applyFill="1" applyBorder="1" applyAlignment="1" applyProtection="1">
      <alignment horizontal="right" shrinkToFit="1"/>
      <protection locked="0"/>
    </xf>
    <xf numFmtId="0" fontId="2" fillId="0" borderId="98" xfId="8" applyFont="1" applyBorder="1" applyAlignment="1">
      <alignment horizontal="left" vertical="center"/>
    </xf>
    <xf numFmtId="38" fontId="11" fillId="0" borderId="87" xfId="9" applyFont="1" applyFill="1" applyBorder="1" applyAlignment="1">
      <alignment horizontal="left" vertical="top"/>
    </xf>
    <xf numFmtId="38" fontId="31" fillId="0" borderId="1" xfId="9" applyFont="1" applyFill="1" applyBorder="1" applyAlignment="1">
      <alignment wrapText="1" shrinkToFit="1"/>
    </xf>
    <xf numFmtId="38" fontId="42" fillId="0" borderId="0" xfId="9" applyFont="1" applyFill="1" applyAlignment="1"/>
    <xf numFmtId="38" fontId="2" fillId="0" borderId="117" xfId="9" applyFont="1" applyFill="1" applyBorder="1" applyAlignment="1">
      <alignment horizontal="left" shrinkToFit="1"/>
    </xf>
    <xf numFmtId="38" fontId="31" fillId="0" borderId="118" xfId="9" applyFont="1" applyFill="1" applyBorder="1" applyAlignment="1">
      <alignment shrinkToFit="1"/>
    </xf>
    <xf numFmtId="3" fontId="31" fillId="0" borderId="118" xfId="9" applyNumberFormat="1" applyFont="1" applyFill="1" applyBorder="1" applyAlignment="1" applyProtection="1">
      <alignment shrinkToFit="1"/>
      <protection locked="0"/>
    </xf>
    <xf numFmtId="38" fontId="2" fillId="0" borderId="121" xfId="9" applyFont="1" applyFill="1" applyBorder="1" applyAlignment="1">
      <alignment horizontal="left" shrinkToFit="1"/>
    </xf>
    <xf numFmtId="38" fontId="31" fillId="0" borderId="118" xfId="9" applyFont="1" applyFill="1" applyBorder="1" applyAlignment="1">
      <alignment horizontal="right" shrinkToFit="1"/>
    </xf>
    <xf numFmtId="3" fontId="31" fillId="0" borderId="149" xfId="9" applyNumberFormat="1" applyFont="1" applyFill="1" applyBorder="1" applyAlignment="1" applyProtection="1">
      <alignment shrinkToFit="1"/>
      <protection locked="0"/>
    </xf>
    <xf numFmtId="3" fontId="31" fillId="0" borderId="122" xfId="9" applyNumberFormat="1" applyFont="1" applyFill="1" applyBorder="1" applyAlignment="1" applyProtection="1">
      <alignment horizontal="right" shrinkToFit="1"/>
      <protection locked="0"/>
    </xf>
    <xf numFmtId="38" fontId="2" fillId="0" borderId="117" xfId="9" applyFont="1" applyFill="1" applyBorder="1" applyAlignment="1">
      <alignment horizontal="left"/>
    </xf>
    <xf numFmtId="38" fontId="31" fillId="0" borderId="118" xfId="9" applyFont="1" applyFill="1" applyBorder="1" applyAlignment="1">
      <alignment horizontal="right"/>
    </xf>
    <xf numFmtId="3" fontId="31" fillId="0" borderId="118" xfId="9" applyNumberFormat="1" applyFont="1" applyFill="1" applyBorder="1" applyAlignment="1">
      <alignment horizontal="right"/>
    </xf>
    <xf numFmtId="38" fontId="2" fillId="0" borderId="121" xfId="9" applyFont="1" applyFill="1" applyBorder="1" applyAlignment="1">
      <alignment horizontal="left"/>
    </xf>
    <xf numFmtId="3" fontId="31" fillId="0" borderId="122" xfId="9" applyNumberFormat="1" applyFont="1" applyFill="1" applyBorder="1" applyAlignment="1">
      <alignment horizontal="right"/>
    </xf>
    <xf numFmtId="38" fontId="14" fillId="0" borderId="150" xfId="9" applyFont="1" applyFill="1" applyBorder="1" applyAlignment="1"/>
    <xf numFmtId="38" fontId="14" fillId="0" borderId="135" xfId="9" applyFont="1" applyFill="1" applyBorder="1" applyAlignment="1"/>
    <xf numFmtId="3" fontId="31" fillId="0" borderId="124" xfId="9" applyNumberFormat="1" applyFont="1" applyFill="1" applyBorder="1" applyAlignment="1">
      <alignment horizontal="right"/>
    </xf>
    <xf numFmtId="3" fontId="31" fillId="0" borderId="118" xfId="9" applyNumberFormat="1" applyFont="1" applyFill="1" applyBorder="1" applyAlignment="1" applyProtection="1">
      <alignment horizontal="right" shrinkToFit="1"/>
      <protection locked="0"/>
    </xf>
    <xf numFmtId="38" fontId="48" fillId="0" borderId="112" xfId="9" applyFont="1" applyFill="1" applyBorder="1" applyAlignment="1">
      <alignment horizontal="right"/>
    </xf>
    <xf numFmtId="38" fontId="49" fillId="0" borderId="87" xfId="9" applyFont="1" applyFill="1" applyBorder="1" applyAlignment="1">
      <alignment horizontal="left" vertical="top"/>
    </xf>
    <xf numFmtId="38" fontId="50" fillId="0" borderId="87" xfId="9" applyFont="1" applyFill="1" applyBorder="1" applyAlignment="1">
      <alignment horizontal="left"/>
    </xf>
    <xf numFmtId="3" fontId="50" fillId="0" borderId="87" xfId="9" applyNumberFormat="1" applyFont="1" applyFill="1" applyBorder="1" applyAlignment="1">
      <alignment horizontal="left"/>
    </xf>
    <xf numFmtId="38" fontId="29" fillId="0" borderId="87" xfId="9" applyFont="1" applyFill="1" applyBorder="1" applyAlignment="1">
      <alignment horizontal="left"/>
    </xf>
    <xf numFmtId="38" fontId="5" fillId="0" borderId="87" xfId="9" applyFont="1" applyFill="1" applyBorder="1" applyAlignment="1">
      <alignment horizontal="left"/>
    </xf>
    <xf numFmtId="3" fontId="5" fillId="0" borderId="87" xfId="9" applyNumberFormat="1" applyFont="1" applyFill="1" applyBorder="1" applyAlignment="1">
      <alignment horizontal="left"/>
    </xf>
    <xf numFmtId="38" fontId="2" fillId="0" borderId="87" xfId="9" applyFont="1" applyFill="1" applyBorder="1" applyAlignment="1">
      <alignment horizontal="left"/>
    </xf>
    <xf numFmtId="38" fontId="2" fillId="0" borderId="98" xfId="9" applyFont="1" applyFill="1" applyBorder="1" applyAlignment="1">
      <alignment horizontal="left" shrinkToFit="1"/>
    </xf>
    <xf numFmtId="38" fontId="2" fillId="0" borderId="98" xfId="9" applyFont="1" applyFill="1" applyBorder="1" applyAlignment="1">
      <alignment horizontal="left"/>
    </xf>
    <xf numFmtId="38" fontId="2" fillId="0" borderId="46" xfId="9" applyFont="1" applyFill="1" applyBorder="1" applyAlignment="1"/>
    <xf numFmtId="0" fontId="23" fillId="0" borderId="0" xfId="8" applyFont="1">
      <alignment vertical="center"/>
    </xf>
    <xf numFmtId="3" fontId="23" fillId="0" borderId="0" xfId="8" applyNumberFormat="1" applyFont="1">
      <alignment vertical="center"/>
    </xf>
    <xf numFmtId="0" fontId="14" fillId="0" borderId="23" xfId="8" applyFont="1" applyBorder="1" applyAlignment="1">
      <alignment horizontal="left" vertical="center"/>
    </xf>
    <xf numFmtId="0" fontId="13" fillId="0" borderId="87" xfId="8" applyFont="1" applyBorder="1" applyAlignment="1">
      <alignment horizontal="left" vertical="center"/>
    </xf>
    <xf numFmtId="0" fontId="11" fillId="0" borderId="0" xfId="8" applyFont="1" applyAlignment="1">
      <alignment horizontal="left" vertical="center"/>
    </xf>
    <xf numFmtId="0" fontId="13" fillId="0" borderId="0" xfId="8" applyFont="1" applyAlignment="1">
      <alignment horizontal="left" vertical="center"/>
    </xf>
    <xf numFmtId="0" fontId="11" fillId="0" borderId="0" xfId="8" applyFont="1" applyAlignment="1">
      <alignment horizontal="left" vertical="center" shrinkToFit="1"/>
    </xf>
    <xf numFmtId="38" fontId="39" fillId="0" borderId="0" xfId="9" applyFont="1" applyFill="1" applyAlignment="1">
      <alignment horizontal="left" shrinkToFit="1"/>
    </xf>
    <xf numFmtId="3" fontId="39" fillId="0" borderId="0" xfId="9" applyNumberFormat="1" applyFont="1" applyFill="1" applyAlignment="1" applyProtection="1">
      <alignment horizontal="left" shrinkToFit="1"/>
      <protection locked="0"/>
    </xf>
    <xf numFmtId="38" fontId="2" fillId="0" borderId="0" xfId="9" applyFont="1" applyFill="1" applyAlignment="1">
      <alignment horizontal="left" shrinkToFit="1"/>
    </xf>
    <xf numFmtId="0" fontId="39" fillId="0" borderId="0" xfId="8" applyFont="1" applyAlignment="1">
      <alignment horizontal="left" vertical="center" shrinkToFit="1"/>
    </xf>
    <xf numFmtId="3" fontId="39" fillId="0" borderId="0" xfId="8" applyNumberFormat="1" applyFont="1" applyAlignment="1" applyProtection="1">
      <alignment horizontal="left" vertical="center" shrinkToFit="1"/>
      <protection locked="0"/>
    </xf>
    <xf numFmtId="177" fontId="14" fillId="0" borderId="0" xfId="4" applyNumberFormat="1" applyFont="1" applyAlignment="1">
      <alignment horizontal="right" vertical="center"/>
    </xf>
    <xf numFmtId="56" fontId="14" fillId="0" borderId="0" xfId="8" applyNumberFormat="1" applyFont="1" applyAlignment="1">
      <alignment horizontal="left" vertical="center"/>
    </xf>
    <xf numFmtId="0" fontId="23" fillId="0" borderId="0" xfId="8" applyFont="1" applyAlignment="1">
      <alignment horizontal="left" vertical="center"/>
    </xf>
    <xf numFmtId="3" fontId="23" fillId="0" borderId="0" xfId="8" applyNumberFormat="1" applyFont="1" applyAlignment="1">
      <alignment horizontal="left" vertical="center"/>
    </xf>
    <xf numFmtId="0" fontId="23" fillId="0" borderId="131" xfId="8" applyFont="1" applyBorder="1">
      <alignment vertical="center"/>
    </xf>
    <xf numFmtId="3" fontId="23" fillId="0" borderId="131" xfId="8" applyNumberFormat="1" applyFont="1" applyBorder="1">
      <alignment vertical="center"/>
    </xf>
    <xf numFmtId="38" fontId="11" fillId="0" borderId="23" xfId="9" applyFont="1" applyFill="1" applyBorder="1" applyAlignment="1">
      <alignment horizontal="left" shrinkToFit="1"/>
    </xf>
    <xf numFmtId="3" fontId="31" fillId="0" borderId="1" xfId="9" applyNumberFormat="1" applyFont="1" applyFill="1" applyBorder="1" applyAlignment="1" applyProtection="1">
      <alignment horizontal="right"/>
      <protection locked="0"/>
    </xf>
    <xf numFmtId="38" fontId="1" fillId="0" borderId="131" xfId="9" applyFont="1" applyFill="1" applyBorder="1" applyAlignment="1"/>
    <xf numFmtId="3" fontId="1" fillId="0" borderId="131" xfId="9" applyNumberFormat="1" applyFont="1" applyFill="1" applyBorder="1" applyAlignment="1"/>
    <xf numFmtId="182" fontId="14" fillId="0" borderId="0" xfId="8" applyNumberFormat="1" applyFont="1" applyAlignment="1">
      <alignment horizontal="left"/>
    </xf>
    <xf numFmtId="182" fontId="23" fillId="0" borderId="0" xfId="8" applyNumberFormat="1" applyFont="1" applyAlignment="1">
      <alignment horizontal="left"/>
    </xf>
    <xf numFmtId="3" fontId="23" fillId="0" borderId="0" xfId="8" applyNumberFormat="1" applyFont="1" applyAlignment="1">
      <alignment horizontal="left"/>
    </xf>
    <xf numFmtId="38" fontId="41" fillId="0" borderId="131" xfId="9" applyFont="1" applyFill="1" applyBorder="1" applyAlignment="1"/>
    <xf numFmtId="3" fontId="41" fillId="0" borderId="131" xfId="9" applyNumberFormat="1" applyFont="1" applyFill="1" applyBorder="1" applyAlignment="1"/>
    <xf numFmtId="0" fontId="39" fillId="0" borderId="0" xfId="8" applyFont="1" applyAlignment="1">
      <alignment horizontal="left" vertical="center"/>
    </xf>
    <xf numFmtId="3" fontId="39" fillId="0" borderId="0" xfId="8" applyNumberFormat="1" applyFont="1" applyAlignment="1">
      <alignment horizontal="left" vertical="center"/>
    </xf>
    <xf numFmtId="0" fontId="22" fillId="0" borderId="131" xfId="8" applyFont="1" applyBorder="1">
      <alignment vertical="center"/>
    </xf>
    <xf numFmtId="3" fontId="22" fillId="0" borderId="131" xfId="8" applyNumberFormat="1" applyFont="1" applyBorder="1">
      <alignment vertical="center"/>
    </xf>
    <xf numFmtId="38" fontId="14" fillId="0" borderId="0" xfId="9" applyFont="1" applyFill="1" applyAlignment="1"/>
    <xf numFmtId="38" fontId="22" fillId="0" borderId="0" xfId="9" applyFont="1" applyFill="1" applyAlignment="1"/>
    <xf numFmtId="38" fontId="23" fillId="0" borderId="0" xfId="9" applyFont="1" applyFill="1" applyAlignment="1"/>
    <xf numFmtId="0" fontId="9" fillId="0" borderId="127" xfId="8" applyFont="1" applyBorder="1" applyAlignment="1">
      <alignment horizontal="centerContinuous"/>
    </xf>
    <xf numFmtId="0" fontId="22" fillId="0" borderId="131" xfId="8" applyFont="1" applyBorder="1" applyAlignment="1">
      <alignment horizontal="centerContinuous"/>
    </xf>
    <xf numFmtId="3" fontId="22" fillId="0" borderId="131" xfId="8" applyNumberFormat="1" applyFont="1" applyBorder="1" applyAlignment="1">
      <alignment horizontal="centerContinuous"/>
    </xf>
    <xf numFmtId="0" fontId="9" fillId="0" borderId="130" xfId="8" applyFont="1" applyBorder="1" applyAlignment="1">
      <alignment horizontal="centerContinuous"/>
    </xf>
    <xf numFmtId="3" fontId="22" fillId="0" borderId="132" xfId="8" applyNumberFormat="1" applyFont="1" applyBorder="1" applyAlignment="1">
      <alignment horizontal="centerContinuous"/>
    </xf>
    <xf numFmtId="0" fontId="9" fillId="0" borderId="130" xfId="8" applyFont="1" applyBorder="1" applyAlignment="1"/>
    <xf numFmtId="3" fontId="22" fillId="0" borderId="132" xfId="2" applyNumberFormat="1" applyFont="1" applyFill="1" applyBorder="1"/>
    <xf numFmtId="38" fontId="9" fillId="0" borderId="130" xfId="9" applyFont="1" applyFill="1" applyBorder="1" applyAlignment="1"/>
    <xf numFmtId="38" fontId="22" fillId="0" borderId="131" xfId="9" applyFont="1" applyFill="1" applyBorder="1" applyAlignment="1"/>
    <xf numFmtId="0" fontId="46" fillId="0" borderId="130" xfId="8" applyFont="1" applyBorder="1">
      <alignment vertical="center"/>
    </xf>
    <xf numFmtId="3" fontId="23" fillId="0" borderId="131" xfId="2" applyNumberFormat="1" applyFont="1" applyFill="1" applyBorder="1"/>
    <xf numFmtId="0" fontId="14" fillId="0" borderId="64" xfId="8" applyFont="1" applyBorder="1">
      <alignment vertical="center"/>
    </xf>
    <xf numFmtId="38" fontId="31" fillId="0" borderId="1" xfId="9" applyFont="1" applyFill="1" applyBorder="1" applyAlignment="1">
      <alignment vertical="center" shrinkToFit="1"/>
    </xf>
    <xf numFmtId="38" fontId="14" fillId="0" borderId="23" xfId="9" applyFont="1" applyFill="1" applyBorder="1" applyAlignment="1">
      <alignment horizontal="left" shrinkToFit="1"/>
    </xf>
    <xf numFmtId="0" fontId="14" fillId="0" borderId="23" xfId="8" applyFont="1" applyBorder="1" applyAlignment="1">
      <alignment horizontal="left" vertical="center" shrinkToFit="1"/>
    </xf>
    <xf numFmtId="38" fontId="14" fillId="0" borderId="69" xfId="9" applyFont="1" applyFill="1" applyBorder="1" applyAlignment="1">
      <alignment horizontal="left" shrinkToFit="1"/>
    </xf>
    <xf numFmtId="38" fontId="31" fillId="0" borderId="70" xfId="9" applyFont="1" applyFill="1" applyBorder="1" applyAlignment="1">
      <alignment horizontal="right" shrinkToFit="1"/>
    </xf>
    <xf numFmtId="3" fontId="31" fillId="0" borderId="134" xfId="2" applyNumberFormat="1" applyFont="1" applyFill="1" applyBorder="1" applyAlignment="1">
      <alignment horizontal="right"/>
    </xf>
    <xf numFmtId="0" fontId="14" fillId="0" borderId="69" xfId="8" applyFont="1" applyBorder="1" applyAlignment="1">
      <alignment horizontal="left" vertical="center"/>
    </xf>
    <xf numFmtId="38" fontId="31" fillId="0" borderId="70" xfId="9" applyFont="1" applyFill="1" applyBorder="1" applyAlignment="1">
      <alignment horizontal="right"/>
    </xf>
    <xf numFmtId="38" fontId="14" fillId="0" borderId="135" xfId="9" applyFont="1" applyFill="1" applyBorder="1" applyAlignment="1">
      <alignment horizontal="left"/>
    </xf>
    <xf numFmtId="0" fontId="14" fillId="0" borderId="97" xfId="8" applyFont="1" applyBorder="1" applyAlignment="1">
      <alignment horizontal="left" vertical="center"/>
    </xf>
    <xf numFmtId="38" fontId="40" fillId="0" borderId="0" xfId="9" applyFont="1" applyFill="1" applyAlignment="1"/>
    <xf numFmtId="3" fontId="40" fillId="0" borderId="0" xfId="2" applyNumberFormat="1" applyFont="1" applyFill="1" applyBorder="1"/>
    <xf numFmtId="3" fontId="31" fillId="0" borderId="100" xfId="2" applyNumberFormat="1" applyFont="1" applyFill="1" applyBorder="1" applyAlignment="1">
      <alignment horizontal="right"/>
    </xf>
    <xf numFmtId="0" fontId="9" fillId="0" borderId="136" xfId="8" applyFont="1" applyBorder="1" applyAlignment="1">
      <alignment horizontal="left"/>
    </xf>
    <xf numFmtId="0" fontId="22" fillId="0" borderId="137" xfId="8" applyFont="1" applyBorder="1" applyAlignment="1">
      <alignment horizontal="left" vertical="center"/>
    </xf>
    <xf numFmtId="3" fontId="22" fillId="0" borderId="132" xfId="8" applyNumberFormat="1" applyFont="1" applyBorder="1" applyAlignment="1">
      <alignment horizontal="left" vertical="center"/>
    </xf>
    <xf numFmtId="3" fontId="23" fillId="0" borderId="132" xfId="8" applyNumberFormat="1" applyFont="1" applyBorder="1" applyAlignment="1">
      <alignment horizontal="left" vertical="center"/>
    </xf>
    <xf numFmtId="0" fontId="9" fillId="0" borderId="58" xfId="4" applyFont="1" applyBorder="1" applyAlignment="1"/>
    <xf numFmtId="3" fontId="14" fillId="0" borderId="23" xfId="8" applyNumberFormat="1" applyFont="1" applyBorder="1" applyAlignment="1">
      <alignment horizontal="left" vertical="center"/>
    </xf>
    <xf numFmtId="38" fontId="14" fillId="0" borderId="139" xfId="9" applyFont="1" applyFill="1" applyBorder="1" applyAlignment="1">
      <alignment horizontal="left"/>
    </xf>
    <xf numFmtId="38" fontId="14" fillId="0" borderId="139" xfId="9" applyFont="1" applyFill="1" applyBorder="1" applyAlignment="1"/>
    <xf numFmtId="38" fontId="31" fillId="0" borderId="70" xfId="9" applyFont="1" applyFill="1" applyBorder="1" applyAlignment="1">
      <alignment shrinkToFit="1"/>
    </xf>
    <xf numFmtId="0" fontId="14" fillId="0" borderId="69" xfId="8" applyFont="1" applyBorder="1" applyAlignment="1">
      <alignment horizontal="left" vertical="center" shrinkToFit="1"/>
    </xf>
    <xf numFmtId="3" fontId="31" fillId="0" borderId="109" xfId="2" applyNumberFormat="1" applyFont="1" applyFill="1" applyBorder="1" applyAlignment="1" applyProtection="1">
      <alignment shrinkToFit="1"/>
      <protection locked="0"/>
    </xf>
    <xf numFmtId="38" fontId="31" fillId="0" borderId="1" xfId="9" applyFont="1" applyFill="1" applyBorder="1" applyAlignment="1">
      <alignment horizontal="right" vertical="center"/>
    </xf>
    <xf numFmtId="38" fontId="14" fillId="0" borderId="23" xfId="9" applyFont="1" applyFill="1" applyBorder="1" applyAlignment="1">
      <alignment horizontal="left"/>
    </xf>
    <xf numFmtId="0" fontId="14" fillId="0" borderId="67" xfId="8" applyFont="1" applyBorder="1" applyAlignment="1">
      <alignment horizontal="left" vertical="center"/>
    </xf>
    <xf numFmtId="38" fontId="31" fillId="0" borderId="68" xfId="9" applyFont="1" applyFill="1" applyBorder="1" applyAlignment="1">
      <alignment horizontal="right"/>
    </xf>
    <xf numFmtId="0" fontId="14" fillId="0" borderId="74" xfId="8" applyFont="1" applyBorder="1" applyAlignment="1">
      <alignment horizontal="left" vertical="center"/>
    </xf>
    <xf numFmtId="38" fontId="31" fillId="0" borderId="75" xfId="9" applyFont="1" applyFill="1" applyBorder="1" applyAlignment="1">
      <alignment horizontal="right"/>
    </xf>
    <xf numFmtId="3" fontId="31" fillId="0" borderId="71" xfId="2" applyNumberFormat="1" applyFont="1" applyFill="1" applyBorder="1" applyAlignment="1">
      <alignment horizontal="right"/>
    </xf>
    <xf numFmtId="38" fontId="31" fillId="0" borderId="112" xfId="9" applyFont="1" applyFill="1" applyBorder="1" applyAlignment="1">
      <alignment horizontal="right" vertical="center"/>
    </xf>
    <xf numFmtId="38" fontId="31" fillId="0" borderId="86" xfId="9" applyFont="1" applyFill="1" applyBorder="1" applyAlignment="1">
      <alignment horizontal="right"/>
    </xf>
    <xf numFmtId="38" fontId="5" fillId="0" borderId="0" xfId="9" applyFont="1" applyFill="1" applyAlignment="1">
      <alignment horizontal="left"/>
    </xf>
    <xf numFmtId="3" fontId="5" fillId="0" borderId="0" xfId="2" applyNumberFormat="1" applyFill="1" applyBorder="1" applyAlignment="1">
      <alignment horizontal="left"/>
    </xf>
    <xf numFmtId="38" fontId="40" fillId="0" borderId="0" xfId="9" applyFont="1" applyFill="1" applyAlignment="1">
      <alignment horizontal="left"/>
    </xf>
    <xf numFmtId="3" fontId="40" fillId="0" borderId="0" xfId="2" applyNumberFormat="1" applyFont="1" applyFill="1" applyBorder="1" applyAlignment="1">
      <alignment horizontal="left"/>
    </xf>
    <xf numFmtId="3" fontId="23" fillId="0" borderId="0" xfId="8" applyNumberFormat="1" applyFont="1" applyAlignment="1">
      <alignment horizontal="right"/>
    </xf>
    <xf numFmtId="3" fontId="22" fillId="0" borderId="132" xfId="2" applyNumberFormat="1" applyFont="1" applyFill="1" applyBorder="1" applyAlignment="1"/>
    <xf numFmtId="0" fontId="46" fillId="0" borderId="130" xfId="8" applyFont="1" applyBorder="1" applyAlignment="1"/>
    <xf numFmtId="0" fontId="23" fillId="0" borderId="131" xfId="8" applyFont="1" applyBorder="1" applyAlignment="1"/>
    <xf numFmtId="3" fontId="23" fillId="0" borderId="131" xfId="8" applyNumberFormat="1" applyFont="1" applyBorder="1" applyAlignment="1"/>
    <xf numFmtId="38" fontId="14" fillId="0" borderId="23" xfId="9" quotePrefix="1" applyFont="1" applyFill="1" applyBorder="1" applyAlignment="1">
      <alignment horizontal="left" shrinkToFit="1"/>
    </xf>
    <xf numFmtId="3" fontId="31" fillId="0" borderId="134" xfId="2" applyNumberFormat="1" applyFont="1" applyFill="1" applyBorder="1" applyAlignment="1" applyProtection="1">
      <alignment horizontal="right" shrinkToFit="1"/>
      <protection locked="0"/>
    </xf>
    <xf numFmtId="38" fontId="14" fillId="0" borderId="85" xfId="9" applyFont="1" applyFill="1" applyBorder="1" applyAlignment="1">
      <alignment horizontal="left"/>
    </xf>
    <xf numFmtId="3" fontId="31" fillId="0" borderId="83" xfId="9" applyNumberFormat="1" applyFont="1" applyFill="1" applyBorder="1" applyAlignment="1">
      <alignment horizontal="right"/>
    </xf>
    <xf numFmtId="3" fontId="31" fillId="0" borderId="100" xfId="2" applyNumberFormat="1" applyFont="1" applyFill="1" applyBorder="1" applyAlignment="1" applyProtection="1">
      <alignment horizontal="right" shrinkToFit="1"/>
      <protection locked="0"/>
    </xf>
    <xf numFmtId="0" fontId="22" fillId="0" borderId="137" xfId="8" applyFont="1" applyBorder="1" applyAlignment="1">
      <alignment horizontal="left"/>
    </xf>
    <xf numFmtId="3" fontId="22" fillId="0" borderId="132" xfId="8" applyNumberFormat="1" applyFont="1" applyBorder="1" applyAlignment="1">
      <alignment horizontal="left"/>
    </xf>
    <xf numFmtId="3" fontId="23" fillId="0" borderId="132" xfId="8" applyNumberFormat="1" applyFont="1" applyBorder="1" applyAlignment="1">
      <alignment horizontal="left"/>
    </xf>
    <xf numFmtId="2" fontId="14" fillId="0" borderId="138" xfId="2" applyFont="1" applyFill="1" applyBorder="1" applyAlignment="1"/>
    <xf numFmtId="0" fontId="14" fillId="0" borderId="74" xfId="8" applyFont="1" applyBorder="1" applyAlignment="1">
      <alignment horizontal="left" vertical="center" shrinkToFit="1"/>
    </xf>
    <xf numFmtId="38" fontId="31" fillId="0" borderId="75" xfId="9" applyFont="1" applyFill="1" applyBorder="1" applyAlignment="1">
      <alignment horizontal="right" shrinkToFit="1"/>
    </xf>
    <xf numFmtId="0" fontId="11" fillId="0" borderId="87" xfId="8" applyFont="1" applyBorder="1">
      <alignment vertical="center"/>
    </xf>
    <xf numFmtId="0" fontId="1" fillId="0" borderId="0" xfId="7" applyFill="1"/>
    <xf numFmtId="0" fontId="41" fillId="0" borderId="0" xfId="7" applyFont="1" applyFill="1"/>
    <xf numFmtId="3" fontId="41" fillId="0" borderId="0" xfId="7" applyNumberFormat="1" applyFont="1" applyFill="1"/>
    <xf numFmtId="0" fontId="11" fillId="0" borderId="0" xfId="5" applyFont="1" applyFill="1" applyAlignment="1">
      <alignment vertical="center"/>
    </xf>
    <xf numFmtId="183" fontId="11" fillId="0" borderId="0" xfId="5" applyNumberFormat="1" applyFont="1" applyFill="1" applyAlignment="1">
      <alignment vertical="center"/>
    </xf>
    <xf numFmtId="38" fontId="59" fillId="0" borderId="131" xfId="6" applyFont="1" applyFill="1" applyBorder="1" applyAlignment="1">
      <alignment vertical="center" shrinkToFit="1"/>
    </xf>
    <xf numFmtId="38" fontId="58" fillId="0" borderId="1" xfId="6" applyFont="1" applyFill="1" applyBorder="1" applyAlignment="1">
      <alignment vertical="center" shrinkToFit="1"/>
    </xf>
    <xf numFmtId="38" fontId="59" fillId="0" borderId="1" xfId="6" applyFont="1" applyFill="1" applyBorder="1" applyAlignment="1">
      <alignment vertical="center" shrinkToFit="1"/>
    </xf>
    <xf numFmtId="183" fontId="55" fillId="0" borderId="165" xfId="6" applyNumberFormat="1" applyFont="1" applyFill="1" applyBorder="1" applyAlignment="1">
      <alignment horizontal="centerContinuous" vertical="center"/>
    </xf>
    <xf numFmtId="38" fontId="11" fillId="0" borderId="166" xfId="6" applyFont="1" applyFill="1" applyBorder="1" applyAlignment="1">
      <alignment horizontal="centerContinuous" vertical="center"/>
    </xf>
    <xf numFmtId="183" fontId="55" fillId="0" borderId="47" xfId="6" applyNumberFormat="1" applyFont="1" applyFill="1" applyBorder="1" applyAlignment="1">
      <alignment horizontal="centerContinuous" vertical="center"/>
    </xf>
    <xf numFmtId="38" fontId="11" fillId="0" borderId="47" xfId="6" applyFont="1" applyFill="1" applyBorder="1" applyAlignment="1">
      <alignment horizontal="centerContinuous" vertical="center"/>
    </xf>
    <xf numFmtId="38" fontId="11" fillId="0" borderId="167" xfId="6" applyFont="1" applyFill="1" applyBorder="1" applyAlignment="1">
      <alignment horizontal="centerContinuous" vertical="center"/>
    </xf>
    <xf numFmtId="38" fontId="11" fillId="0" borderId="168" xfId="6" applyFont="1" applyFill="1" applyBorder="1" applyAlignment="1">
      <alignment horizontal="centerContinuous" vertical="center"/>
    </xf>
    <xf numFmtId="38" fontId="31" fillId="0" borderId="171" xfId="6" applyFont="1" applyFill="1" applyBorder="1" applyAlignment="1">
      <alignment vertical="center" shrinkToFit="1"/>
    </xf>
    <xf numFmtId="38" fontId="31" fillId="0" borderId="171" xfId="6" applyFont="1" applyFill="1" applyBorder="1" applyAlignment="1" applyProtection="1">
      <alignment vertical="center" shrinkToFit="1"/>
    </xf>
    <xf numFmtId="38" fontId="11" fillId="0" borderId="121" xfId="6" applyFont="1" applyFill="1" applyBorder="1" applyAlignment="1">
      <alignment vertical="center" shrinkToFit="1"/>
    </xf>
    <xf numFmtId="38" fontId="31" fillId="0" borderId="172" xfId="6" applyFont="1" applyFill="1" applyBorder="1" applyAlignment="1" applyProtection="1">
      <alignment vertical="center" shrinkToFit="1"/>
    </xf>
    <xf numFmtId="38" fontId="31" fillId="0" borderId="173" xfId="6" applyFont="1" applyFill="1" applyBorder="1" applyAlignment="1" applyProtection="1">
      <alignment vertical="center" shrinkToFit="1"/>
    </xf>
    <xf numFmtId="38" fontId="58" fillId="0" borderId="171" xfId="6" applyFont="1" applyFill="1" applyBorder="1" applyAlignment="1">
      <alignment vertical="center" shrinkToFit="1"/>
    </xf>
    <xf numFmtId="38" fontId="59" fillId="0" borderId="171" xfId="6" applyFont="1" applyFill="1" applyBorder="1" applyAlignment="1">
      <alignment vertical="center" shrinkToFit="1"/>
    </xf>
    <xf numFmtId="38" fontId="31" fillId="0" borderId="1" xfId="6" applyFont="1" applyFill="1" applyBorder="1" applyAlignment="1">
      <alignment vertical="center" shrinkToFit="1"/>
    </xf>
    <xf numFmtId="38" fontId="31" fillId="0" borderId="1" xfId="6" applyFont="1" applyFill="1" applyBorder="1" applyAlignment="1" applyProtection="1">
      <alignment vertical="center" shrinkToFit="1"/>
    </xf>
    <xf numFmtId="38" fontId="11" fillId="0" borderId="121" xfId="6" applyFont="1" applyFill="1" applyBorder="1">
      <alignment vertical="center"/>
    </xf>
    <xf numFmtId="38" fontId="57" fillId="0" borderId="171" xfId="6" applyFont="1" applyFill="1" applyBorder="1">
      <alignment vertical="center"/>
    </xf>
    <xf numFmtId="38" fontId="52" fillId="0" borderId="171" xfId="6" applyFont="1" applyFill="1" applyBorder="1">
      <alignment vertical="center"/>
    </xf>
    <xf numFmtId="38" fontId="52" fillId="0" borderId="173" xfId="6" applyFont="1" applyFill="1" applyBorder="1">
      <alignment vertical="center"/>
    </xf>
    <xf numFmtId="38" fontId="11" fillId="0" borderId="123" xfId="6" applyFont="1" applyFill="1" applyBorder="1" applyAlignment="1">
      <alignment vertical="center" shrinkToFit="1"/>
    </xf>
    <xf numFmtId="38" fontId="11" fillId="0" borderId="123" xfId="6" applyFont="1" applyFill="1" applyBorder="1">
      <alignment vertical="center"/>
    </xf>
    <xf numFmtId="38" fontId="52" fillId="0" borderId="172" xfId="6" applyFont="1" applyFill="1" applyBorder="1">
      <alignment vertical="center"/>
    </xf>
    <xf numFmtId="38" fontId="57" fillId="0" borderId="1" xfId="6" applyFont="1" applyFill="1" applyBorder="1">
      <alignment vertical="center"/>
    </xf>
    <xf numFmtId="38" fontId="52" fillId="0" borderId="1" xfId="6" applyFont="1" applyFill="1" applyBorder="1">
      <alignment vertical="center"/>
    </xf>
    <xf numFmtId="38" fontId="11" fillId="0" borderId="23" xfId="6" applyFont="1" applyFill="1" applyBorder="1" applyAlignment="1">
      <alignment vertical="center" shrinkToFit="1"/>
    </xf>
    <xf numFmtId="38" fontId="11" fillId="0" borderId="23" xfId="6" applyFont="1" applyFill="1" applyBorder="1">
      <alignment vertical="center"/>
    </xf>
    <xf numFmtId="38" fontId="31" fillId="0" borderId="134" xfId="6" applyFont="1" applyFill="1" applyBorder="1" applyAlignment="1" applyProtection="1">
      <alignment vertical="center" shrinkToFit="1"/>
    </xf>
    <xf numFmtId="38" fontId="52" fillId="0" borderId="134" xfId="6" applyFont="1" applyFill="1" applyBorder="1">
      <alignment vertical="center"/>
    </xf>
    <xf numFmtId="38" fontId="11" fillId="0" borderId="2" xfId="6" applyFont="1" applyFill="1" applyBorder="1">
      <alignment vertical="center"/>
    </xf>
    <xf numFmtId="38" fontId="11" fillId="0" borderId="2" xfId="6" applyFont="1" applyFill="1" applyBorder="1" applyAlignment="1">
      <alignment vertical="center" shrinkToFit="1"/>
    </xf>
    <xf numFmtId="38" fontId="31" fillId="0" borderId="109" xfId="6" applyFont="1" applyFill="1" applyBorder="1" applyAlignment="1" applyProtection="1">
      <alignment vertical="center" shrinkToFit="1"/>
    </xf>
    <xf numFmtId="38" fontId="59" fillId="0" borderId="109" xfId="6" applyFont="1" applyFill="1" applyBorder="1" applyAlignment="1">
      <alignment vertical="center" shrinkToFit="1"/>
    </xf>
    <xf numFmtId="38" fontId="59" fillId="0" borderId="172" xfId="6" applyFont="1" applyFill="1" applyBorder="1" applyAlignment="1">
      <alignment vertical="center" shrinkToFit="1"/>
    </xf>
    <xf numFmtId="38" fontId="52" fillId="0" borderId="109" xfId="6" applyFont="1" applyFill="1" applyBorder="1">
      <alignment vertical="center"/>
    </xf>
    <xf numFmtId="38" fontId="59" fillId="0" borderId="107" xfId="6" applyFont="1" applyFill="1" applyBorder="1" applyAlignment="1">
      <alignment vertical="center" shrinkToFit="1"/>
    </xf>
    <xf numFmtId="38" fontId="59" fillId="0" borderId="105" xfId="6" applyFont="1" applyFill="1" applyBorder="1" applyAlignment="1">
      <alignment vertical="center" shrinkToFit="1"/>
    </xf>
    <xf numFmtId="38" fontId="60" fillId="0" borderId="112" xfId="6" applyFont="1" applyFill="1" applyBorder="1">
      <alignment vertical="center"/>
    </xf>
    <xf numFmtId="3" fontId="52" fillId="0" borderId="112" xfId="6" applyNumberFormat="1" applyFont="1" applyFill="1" applyBorder="1">
      <alignment vertical="center"/>
    </xf>
    <xf numFmtId="38" fontId="57" fillId="0" borderId="112" xfId="6" applyFont="1" applyFill="1" applyBorder="1">
      <alignment vertical="center"/>
    </xf>
    <xf numFmtId="38" fontId="52" fillId="0" borderId="112" xfId="6" applyFont="1" applyFill="1" applyBorder="1">
      <alignment vertical="center"/>
    </xf>
    <xf numFmtId="38" fontId="11" fillId="0" borderId="135" xfId="6" applyFont="1" applyFill="1" applyBorder="1">
      <alignment vertical="center"/>
    </xf>
    <xf numFmtId="38" fontId="52" fillId="0" borderId="174" xfId="6" applyFont="1" applyFill="1" applyBorder="1">
      <alignment vertical="center"/>
    </xf>
    <xf numFmtId="38" fontId="52" fillId="0" borderId="114" xfId="6" applyFont="1" applyFill="1" applyBorder="1">
      <alignment vertical="center"/>
    </xf>
    <xf numFmtId="0" fontId="52" fillId="0" borderId="41" xfId="4" applyFont="1" applyBorder="1" applyAlignment="1">
      <alignment horizontal="centerContinuous" vertical="center"/>
    </xf>
    <xf numFmtId="0" fontId="52" fillId="0" borderId="42" xfId="4" applyFont="1" applyBorder="1" applyAlignment="1">
      <alignment horizontal="centerContinuous" vertical="center"/>
    </xf>
    <xf numFmtId="0" fontId="52" fillId="0" borderId="44" xfId="4" applyFont="1" applyBorder="1" applyAlignment="1">
      <alignment horizontal="center" vertical="center"/>
    </xf>
    <xf numFmtId="0" fontId="52" fillId="0" borderId="43" xfId="4" applyFont="1" applyBorder="1" applyAlignment="1">
      <alignment horizontal="centerContinuous" vertical="center"/>
    </xf>
    <xf numFmtId="0" fontId="52" fillId="0" borderId="151" xfId="4" applyFont="1" applyBorder="1" applyAlignment="1">
      <alignment horizontal="centerContinuous" vertical="center"/>
    </xf>
    <xf numFmtId="0" fontId="53" fillId="0" borderId="42" xfId="4" applyFont="1" applyBorder="1" applyAlignment="1">
      <alignment horizontal="centerContinuous" vertical="center"/>
    </xf>
    <xf numFmtId="0" fontId="53" fillId="0" borderId="151" xfId="4" quotePrefix="1" applyFont="1" applyBorder="1" applyAlignment="1">
      <alignment horizontal="centerContinuous" vertical="center"/>
    </xf>
    <xf numFmtId="0" fontId="53" fillId="0" borderId="42" xfId="4" quotePrefix="1" applyFont="1" applyBorder="1" applyAlignment="1">
      <alignment horizontal="centerContinuous" vertical="center"/>
    </xf>
    <xf numFmtId="0" fontId="53" fillId="0" borderId="45" xfId="4" quotePrefix="1" applyFont="1" applyBorder="1" applyAlignment="1">
      <alignment horizontal="centerContinuous" vertical="center"/>
    </xf>
    <xf numFmtId="0" fontId="49" fillId="0" borderId="0" xfId="4" quotePrefix="1" applyFont="1" applyAlignment="1">
      <alignment horizontal="right" vertical="center"/>
    </xf>
    <xf numFmtId="0" fontId="11" fillId="0" borderId="0" xfId="4" applyFont="1">
      <alignment vertical="center"/>
    </xf>
    <xf numFmtId="58" fontId="52" fillId="0" borderId="46" xfId="4" quotePrefix="1" applyNumberFormat="1" applyFont="1" applyBorder="1" applyAlignment="1" applyProtection="1">
      <alignment horizontal="centerContinuous" vertical="center"/>
      <protection locked="0"/>
    </xf>
    <xf numFmtId="0" fontId="52" fillId="0" borderId="47" xfId="4" applyFont="1" applyBorder="1" applyAlignment="1" applyProtection="1">
      <alignment horizontal="centerContinuous" vertical="center"/>
      <protection locked="0"/>
    </xf>
    <xf numFmtId="0" fontId="52" fillId="0" borderId="135" xfId="4" applyFont="1" applyBorder="1" applyAlignment="1" applyProtection="1">
      <alignment horizontal="center" vertical="center" shrinkToFit="1"/>
      <protection locked="0"/>
    </xf>
    <xf numFmtId="3" fontId="52" fillId="0" borderId="48" xfId="4" quotePrefix="1" applyNumberFormat="1" applyFont="1" applyBorder="1" applyAlignment="1">
      <alignment horizontal="centerContinuous" vertical="center"/>
    </xf>
    <xf numFmtId="0" fontId="52" fillId="0" borderId="47" xfId="4" applyFont="1" applyBorder="1" applyAlignment="1">
      <alignment horizontal="centerContinuous" vertical="center"/>
    </xf>
    <xf numFmtId="0" fontId="49" fillId="0" borderId="154" xfId="4" applyFont="1" applyBorder="1" applyAlignment="1">
      <alignment horizontal="centerContinuous" vertical="center"/>
    </xf>
    <xf numFmtId="0" fontId="11" fillId="0" borderId="87" xfId="4" applyFont="1" applyBorder="1" applyAlignment="1">
      <alignment horizontal="centerContinuous" vertical="center"/>
    </xf>
    <xf numFmtId="0" fontId="11" fillId="0" borderId="155" xfId="4" applyFont="1" applyBorder="1" applyAlignment="1">
      <alignment horizontal="centerContinuous" vertical="center"/>
    </xf>
    <xf numFmtId="3" fontId="11" fillId="0" borderId="128" xfId="4" applyNumberFormat="1" applyFont="1" applyBorder="1" applyAlignment="1">
      <alignment vertical="center" shrinkToFit="1"/>
    </xf>
    <xf numFmtId="3" fontId="31" fillId="0" borderId="137" xfId="4" applyNumberFormat="1" applyFont="1" applyBorder="1" applyAlignment="1">
      <alignment vertical="center" shrinkToFit="1"/>
    </xf>
    <xf numFmtId="38" fontId="31" fillId="0" borderId="131" xfId="6" applyFont="1" applyFill="1" applyBorder="1" applyAlignment="1" applyProtection="1">
      <alignment vertical="center" shrinkToFit="1"/>
    </xf>
    <xf numFmtId="0" fontId="49" fillId="0" borderId="156" xfId="4" applyFont="1" applyBorder="1" applyAlignment="1">
      <alignment horizontal="centerContinuous" vertical="center"/>
    </xf>
    <xf numFmtId="0" fontId="49" fillId="0" borderId="87" xfId="4" applyFont="1" applyBorder="1" applyAlignment="1">
      <alignment horizontal="centerContinuous" vertical="center"/>
    </xf>
    <xf numFmtId="0" fontId="11" fillId="0" borderId="157" xfId="4" applyFont="1" applyBorder="1" applyAlignment="1">
      <alignment horizontal="centerContinuous" vertical="center"/>
    </xf>
    <xf numFmtId="0" fontId="11" fillId="0" borderId="158" xfId="4" applyFont="1" applyBorder="1">
      <alignment vertical="center"/>
    </xf>
    <xf numFmtId="3" fontId="55" fillId="0" borderId="159" xfId="4" applyNumberFormat="1" applyFont="1" applyBorder="1" applyAlignment="1">
      <alignment horizontal="centerContinuous" vertical="center"/>
    </xf>
    <xf numFmtId="0" fontId="11" fillId="0" borderId="160" xfId="4" applyFont="1" applyBorder="1" applyAlignment="1">
      <alignment horizontal="centerContinuous" vertical="center"/>
    </xf>
    <xf numFmtId="3" fontId="11" fillId="0" borderId="2" xfId="4" applyNumberFormat="1" applyFont="1" applyBorder="1" applyAlignment="1">
      <alignment vertical="center" shrinkToFit="1"/>
    </xf>
    <xf numFmtId="0" fontId="11" fillId="0" borderId="8" xfId="4" applyFont="1" applyBorder="1">
      <alignment vertical="center"/>
    </xf>
    <xf numFmtId="3" fontId="55" fillId="0" borderId="161" xfId="4" applyNumberFormat="1" applyFont="1" applyBorder="1" applyAlignment="1">
      <alignment horizontal="centerContinuous" vertical="center"/>
    </xf>
    <xf numFmtId="0" fontId="11" fillId="0" borderId="161" xfId="4" applyFont="1" applyBorder="1" applyAlignment="1">
      <alignment horizontal="centerContinuous" vertical="center"/>
    </xf>
    <xf numFmtId="0" fontId="11" fillId="0" borderId="162" xfId="4" applyFont="1" applyBorder="1" applyAlignment="1">
      <alignment horizontal="centerContinuous" vertical="center"/>
    </xf>
    <xf numFmtId="0" fontId="11" fillId="0" borderId="161" xfId="4" applyFont="1" applyBorder="1">
      <alignment vertical="center"/>
    </xf>
    <xf numFmtId="0" fontId="11" fillId="0" borderId="163" xfId="4" applyFont="1" applyBorder="1" applyAlignment="1">
      <alignment horizontal="centerContinuous" vertical="center"/>
    </xf>
    <xf numFmtId="0" fontId="49" fillId="0" borderId="164" xfId="4" quotePrefix="1" applyFont="1" applyBorder="1" applyAlignment="1">
      <alignment horizontal="center" vertical="center"/>
    </xf>
    <xf numFmtId="0" fontId="11" fillId="0" borderId="135" xfId="4" quotePrefix="1" applyFont="1" applyBorder="1" applyAlignment="1">
      <alignment horizontal="center" vertical="center"/>
    </xf>
    <xf numFmtId="0" fontId="11" fillId="0" borderId="47" xfId="4" quotePrefix="1" applyFont="1" applyBorder="1" applyAlignment="1">
      <alignment horizontal="center" vertical="center"/>
    </xf>
    <xf numFmtId="0" fontId="49" fillId="0" borderId="169" xfId="4" applyFont="1" applyBorder="1" applyAlignment="1">
      <alignment horizontal="center" vertical="center" shrinkToFit="1"/>
    </xf>
    <xf numFmtId="3" fontId="11" fillId="0" borderId="23" xfId="4" applyNumberFormat="1" applyFont="1" applyBorder="1" applyAlignment="1">
      <alignment vertical="center" shrinkToFit="1"/>
    </xf>
    <xf numFmtId="0" fontId="49" fillId="0" borderId="46" xfId="4" applyFont="1" applyBorder="1" applyAlignment="1">
      <alignment horizontal="center" vertical="center" shrinkToFit="1"/>
    </xf>
    <xf numFmtId="0" fontId="11" fillId="0" borderId="98" xfId="4" applyFont="1" applyBorder="1" applyAlignment="1">
      <alignment vertical="center" shrinkToFit="1"/>
    </xf>
    <xf numFmtId="3" fontId="11" fillId="0" borderId="23" xfId="4" applyNumberFormat="1" applyFont="1" applyBorder="1">
      <alignment vertical="center"/>
    </xf>
    <xf numFmtId="3" fontId="11" fillId="0" borderId="98" xfId="4" applyNumberFormat="1" applyFont="1" applyBorder="1" applyAlignment="1">
      <alignment vertical="center" shrinkToFit="1"/>
    </xf>
    <xf numFmtId="3" fontId="11" fillId="0" borderId="82" xfId="4" applyNumberFormat="1" applyFont="1" applyBorder="1" applyAlignment="1">
      <alignment vertical="center" shrinkToFit="1"/>
    </xf>
    <xf numFmtId="38" fontId="31" fillId="0" borderId="107" xfId="6" applyFont="1" applyFill="1" applyBorder="1" applyAlignment="1">
      <alignment vertical="center" shrinkToFit="1"/>
    </xf>
    <xf numFmtId="38" fontId="31" fillId="0" borderId="105" xfId="6" applyFont="1" applyFill="1" applyBorder="1" applyAlignment="1" applyProtection="1">
      <alignment vertical="center" shrinkToFit="1"/>
    </xf>
    <xf numFmtId="3" fontId="11" fillId="0" borderId="135" xfId="4" applyNumberFormat="1" applyFont="1" applyBorder="1">
      <alignment vertical="center"/>
    </xf>
    <xf numFmtId="0" fontId="11" fillId="0" borderId="87" xfId="4" applyFont="1" applyBorder="1">
      <alignment vertical="center"/>
    </xf>
    <xf numFmtId="182" fontId="14" fillId="0" borderId="0" xfId="4" applyNumberFormat="1" applyFont="1">
      <alignment vertical="center"/>
    </xf>
    <xf numFmtId="0" fontId="11" fillId="0" borderId="0" xfId="4" applyFont="1" applyProtection="1">
      <alignment vertical="center"/>
      <protection locked="0"/>
    </xf>
    <xf numFmtId="3" fontId="58" fillId="0" borderId="137" xfId="4" applyNumberFormat="1" applyFont="1" applyBorder="1" applyAlignment="1">
      <alignment vertical="center" shrinkToFit="1"/>
    </xf>
    <xf numFmtId="182" fontId="14" fillId="0" borderId="0" xfId="4" applyNumberFormat="1" applyFont="1" applyAlignment="1">
      <alignment horizontal="right" vertical="center"/>
    </xf>
    <xf numFmtId="38" fontId="59" fillId="0" borderId="134" xfId="6" applyFont="1" applyFill="1" applyBorder="1" applyAlignment="1">
      <alignment vertical="center" shrinkToFit="1"/>
    </xf>
    <xf numFmtId="38" fontId="31" fillId="0" borderId="175" xfId="6" applyFont="1" applyFill="1" applyBorder="1" applyAlignment="1" applyProtection="1">
      <alignment vertical="center" shrinkToFit="1"/>
    </xf>
    <xf numFmtId="0" fontId="61" fillId="0" borderId="154" xfId="4" applyFont="1" applyBorder="1" applyAlignment="1">
      <alignment horizontal="centerContinuous" vertical="center"/>
    </xf>
    <xf numFmtId="0" fontId="62" fillId="0" borderId="87" xfId="4" applyFont="1" applyBorder="1" applyAlignment="1">
      <alignment horizontal="centerContinuous" vertical="center"/>
    </xf>
    <xf numFmtId="0" fontId="62" fillId="0" borderId="155" xfId="4" applyFont="1" applyBorder="1" applyAlignment="1">
      <alignment horizontal="centerContinuous" vertical="center"/>
    </xf>
    <xf numFmtId="3" fontId="11" fillId="0" borderId="130" xfId="4" applyNumberFormat="1" applyFont="1" applyBorder="1">
      <alignment vertical="center"/>
    </xf>
    <xf numFmtId="3" fontId="59" fillId="0" borderId="137" xfId="4" applyNumberFormat="1" applyFont="1" applyBorder="1" applyAlignment="1">
      <alignment vertical="center" shrinkToFit="1"/>
    </xf>
    <xf numFmtId="0" fontId="61" fillId="0" borderId="156" xfId="4" applyFont="1" applyBorder="1" applyAlignment="1">
      <alignment horizontal="centerContinuous" vertical="center"/>
    </xf>
    <xf numFmtId="0" fontId="61" fillId="0" borderId="176" xfId="4" applyFont="1" applyBorder="1" applyAlignment="1">
      <alignment horizontal="centerContinuous" vertical="center"/>
    </xf>
    <xf numFmtId="0" fontId="62" fillId="0" borderId="158" xfId="4" applyFont="1" applyBorder="1">
      <alignment vertical="center"/>
    </xf>
    <xf numFmtId="3" fontId="63" fillId="0" borderId="159" xfId="4" applyNumberFormat="1" applyFont="1" applyBorder="1" applyAlignment="1">
      <alignment horizontal="centerContinuous" vertical="center"/>
    </xf>
    <xf numFmtId="0" fontId="62" fillId="0" borderId="160" xfId="4" applyFont="1" applyBorder="1" applyAlignment="1">
      <alignment horizontal="centerContinuous" vertical="center"/>
    </xf>
    <xf numFmtId="0" fontId="62" fillId="0" borderId="12" xfId="4" applyFont="1" applyBorder="1">
      <alignment vertical="center"/>
    </xf>
    <xf numFmtId="3" fontId="63" fillId="0" borderId="0" xfId="4" applyNumberFormat="1" applyFont="1" applyAlignment="1">
      <alignment horizontal="centerContinuous" vertical="center"/>
    </xf>
    <xf numFmtId="0" fontId="62" fillId="0" borderId="0" xfId="4" applyFont="1" applyAlignment="1">
      <alignment horizontal="centerContinuous" vertical="center"/>
    </xf>
    <xf numFmtId="0" fontId="62" fillId="0" borderId="177" xfId="4" applyFont="1" applyBorder="1">
      <alignment vertical="center"/>
    </xf>
    <xf numFmtId="0" fontId="62" fillId="0" borderId="178" xfId="4" applyFont="1" applyBorder="1" applyAlignment="1">
      <alignment horizontal="centerContinuous" vertical="center"/>
    </xf>
    <xf numFmtId="0" fontId="61" fillId="0" borderId="179" xfId="4" quotePrefix="1" applyFont="1" applyBorder="1" applyAlignment="1">
      <alignment horizontal="center" vertical="center"/>
    </xf>
    <xf numFmtId="183" fontId="63" fillId="0" borderId="180" xfId="6" applyNumberFormat="1" applyFont="1" applyFill="1" applyBorder="1" applyAlignment="1">
      <alignment horizontal="centerContinuous" vertical="center"/>
    </xf>
    <xf numFmtId="38" fontId="62" fillId="0" borderId="181" xfId="6" applyFont="1" applyFill="1" applyBorder="1" applyAlignment="1">
      <alignment horizontal="centerContinuous" vertical="center"/>
    </xf>
    <xf numFmtId="0" fontId="62" fillId="0" borderId="182" xfId="4" quotePrefix="1" applyFont="1" applyBorder="1" applyAlignment="1">
      <alignment horizontal="center" vertical="center"/>
    </xf>
    <xf numFmtId="183" fontId="63" fillId="0" borderId="183" xfId="6" applyNumberFormat="1" applyFont="1" applyFill="1" applyBorder="1" applyAlignment="1">
      <alignment horizontal="centerContinuous" vertical="center"/>
    </xf>
    <xf numFmtId="38" fontId="62" fillId="0" borderId="183" xfId="6" applyFont="1" applyFill="1" applyBorder="1" applyAlignment="1">
      <alignment horizontal="centerContinuous" vertical="center"/>
    </xf>
    <xf numFmtId="0" fontId="62" fillId="0" borderId="184" xfId="4" quotePrefix="1" applyFont="1" applyBorder="1" applyAlignment="1">
      <alignment horizontal="center" vertical="center"/>
    </xf>
    <xf numFmtId="38" fontId="62" fillId="0" borderId="185" xfId="6" applyFont="1" applyFill="1" applyBorder="1" applyAlignment="1">
      <alignment horizontal="centerContinuous" vertical="center"/>
    </xf>
    <xf numFmtId="0" fontId="61" fillId="0" borderId="46" xfId="4" applyFont="1" applyBorder="1" applyAlignment="1">
      <alignment horizontal="center" vertical="center" shrinkToFit="1"/>
    </xf>
    <xf numFmtId="38" fontId="59" fillId="0" borderId="173" xfId="6" applyFont="1" applyFill="1" applyBorder="1" applyAlignment="1">
      <alignment vertical="center" shrinkToFit="1"/>
    </xf>
    <xf numFmtId="0" fontId="61" fillId="0" borderId="186" xfId="4" applyFont="1" applyBorder="1" applyAlignment="1">
      <alignment horizontal="center" vertical="center" shrinkToFit="1"/>
    </xf>
    <xf numFmtId="0" fontId="11" fillId="0" borderId="98" xfId="4" applyFont="1" applyBorder="1">
      <alignment vertical="center"/>
    </xf>
    <xf numFmtId="0" fontId="62" fillId="0" borderId="188" xfId="4" applyFont="1" applyBorder="1">
      <alignment vertical="center"/>
    </xf>
    <xf numFmtId="3" fontId="11" fillId="0" borderId="98" xfId="4" applyNumberFormat="1" applyFont="1" applyBorder="1">
      <alignment vertical="center"/>
    </xf>
    <xf numFmtId="0" fontId="62" fillId="0" borderId="189" xfId="4" applyFont="1" applyBorder="1">
      <alignment vertical="center"/>
    </xf>
    <xf numFmtId="0" fontId="62" fillId="0" borderId="190" xfId="4" quotePrefix="1" applyFont="1" applyBorder="1" applyAlignment="1">
      <alignment horizontal="center" vertical="center"/>
    </xf>
    <xf numFmtId="3" fontId="11" fillId="0" borderId="82" xfId="4" applyNumberFormat="1" applyFont="1" applyBorder="1">
      <alignment vertical="center"/>
    </xf>
    <xf numFmtId="38" fontId="11" fillId="0" borderId="112" xfId="6" applyFont="1" applyFill="1" applyBorder="1">
      <alignment vertical="center"/>
    </xf>
    <xf numFmtId="0" fontId="53" fillId="0" borderId="191" xfId="4" applyFont="1" applyBorder="1" applyAlignment="1">
      <alignment horizontal="centerContinuous" vertical="center"/>
    </xf>
    <xf numFmtId="38" fontId="52" fillId="0" borderId="135" xfId="4" applyNumberFormat="1" applyFont="1" applyBorder="1" applyAlignment="1" applyProtection="1">
      <alignment horizontal="centerContinuous" vertical="center"/>
      <protection locked="0"/>
    </xf>
    <xf numFmtId="38" fontId="52" fillId="0" borderId="47" xfId="4" applyNumberFormat="1" applyFont="1" applyBorder="1" applyAlignment="1" applyProtection="1">
      <alignment horizontal="centerContinuous" vertical="center"/>
      <protection locked="0"/>
    </xf>
    <xf numFmtId="3" fontId="11" fillId="0" borderId="128" xfId="4" applyNumberFormat="1" applyFont="1" applyBorder="1">
      <alignment vertical="center"/>
    </xf>
    <xf numFmtId="38" fontId="59" fillId="0" borderId="132" xfId="6" applyFont="1" applyFill="1" applyBorder="1" applyAlignment="1">
      <alignment vertical="center" shrinkToFit="1"/>
    </xf>
    <xf numFmtId="38" fontId="59" fillId="0" borderId="175" xfId="6" applyFont="1" applyFill="1" applyBorder="1" applyAlignment="1">
      <alignment vertical="center" shrinkToFit="1"/>
    </xf>
    <xf numFmtId="0" fontId="11" fillId="0" borderId="133" xfId="4" applyFont="1" applyBorder="1">
      <alignment vertical="center"/>
    </xf>
    <xf numFmtId="3" fontId="11" fillId="0" borderId="2" xfId="4" applyNumberFormat="1" applyFont="1" applyBorder="1">
      <alignment vertical="center"/>
    </xf>
    <xf numFmtId="0" fontId="11" fillId="0" borderId="46" xfId="4" quotePrefix="1" applyFont="1" applyBorder="1" applyAlignment="1">
      <alignment horizontal="center" vertical="center"/>
    </xf>
    <xf numFmtId="38" fontId="11" fillId="0" borderId="117" xfId="6" applyFont="1" applyFill="1" applyBorder="1" applyAlignment="1">
      <alignment vertical="center" shrinkToFit="1"/>
    </xf>
    <xf numFmtId="38" fontId="11" fillId="0" borderId="117" xfId="6" applyFont="1" applyFill="1" applyBorder="1">
      <alignment vertical="center"/>
    </xf>
    <xf numFmtId="38" fontId="11" fillId="0" borderId="98" xfId="6" applyFont="1" applyFill="1" applyBorder="1" applyAlignment="1">
      <alignment vertical="center" shrinkToFit="1"/>
    </xf>
    <xf numFmtId="38" fontId="11" fillId="0" borderId="98" xfId="6" applyFont="1" applyFill="1" applyBorder="1">
      <alignment vertical="center"/>
    </xf>
    <xf numFmtId="3" fontId="11" fillId="0" borderId="74" xfId="4" applyNumberFormat="1" applyFont="1" applyBorder="1">
      <alignment vertical="center"/>
    </xf>
    <xf numFmtId="3" fontId="11" fillId="0" borderId="69" xfId="4" applyNumberFormat="1" applyFont="1" applyBorder="1">
      <alignment vertical="center"/>
    </xf>
    <xf numFmtId="3" fontId="52" fillId="0" borderId="174" xfId="6" applyNumberFormat="1" applyFont="1" applyFill="1" applyBorder="1">
      <alignment vertical="center"/>
    </xf>
    <xf numFmtId="3" fontId="52" fillId="0" borderId="114" xfId="6" applyNumberFormat="1" applyFont="1" applyFill="1" applyBorder="1">
      <alignment vertical="center"/>
    </xf>
    <xf numFmtId="38" fontId="52" fillId="0" borderId="135" xfId="10" applyFont="1" applyFill="1" applyBorder="1" applyAlignment="1" applyProtection="1">
      <alignment horizontal="centerContinuous" vertical="center"/>
      <protection locked="0"/>
    </xf>
    <xf numFmtId="38" fontId="52" fillId="0" borderId="47" xfId="10" applyFont="1" applyFill="1" applyBorder="1" applyAlignment="1" applyProtection="1">
      <alignment horizontal="centerContinuous" vertical="center"/>
      <protection locked="0"/>
    </xf>
    <xf numFmtId="176" fontId="2" fillId="2" borderId="40" xfId="1" applyNumberFormat="1" applyFont="1" applyBorder="1" applyAlignment="1">
      <alignment horizontal="right"/>
    </xf>
    <xf numFmtId="177" fontId="2" fillId="2" borderId="40" xfId="1" applyNumberFormat="1" applyFont="1" applyBorder="1" applyAlignment="1">
      <alignment horizontal="right"/>
    </xf>
    <xf numFmtId="176" fontId="14" fillId="3" borderId="0" xfId="4" applyNumberFormat="1" applyFont="1" applyFill="1" applyAlignment="1">
      <alignment horizontal="right" vertical="center" shrinkToFit="1"/>
    </xf>
    <xf numFmtId="177" fontId="23" fillId="3" borderId="0" xfId="4" applyNumberFormat="1" applyFont="1" applyFill="1" applyAlignment="1">
      <alignment horizontal="right" vertical="center" shrinkToFit="1"/>
    </xf>
    <xf numFmtId="0" fontId="21" fillId="3" borderId="51" xfId="5" applyFont="1" applyFill="1" applyBorder="1" applyAlignment="1" applyProtection="1">
      <alignment vertical="center" shrinkToFit="1"/>
      <protection locked="0"/>
    </xf>
    <xf numFmtId="0" fontId="1" fillId="3" borderId="50" xfId="1" applyFill="1" applyBorder="1" applyAlignment="1">
      <alignment vertical="center" shrinkToFit="1"/>
    </xf>
    <xf numFmtId="0" fontId="1" fillId="3" borderId="52" xfId="1" applyFill="1" applyBorder="1" applyAlignment="1">
      <alignment vertical="center" shrinkToFit="1"/>
    </xf>
    <xf numFmtId="0" fontId="21" fillId="3" borderId="0" xfId="5" applyFont="1" applyFill="1" applyBorder="1" applyAlignment="1" applyProtection="1">
      <alignment vertical="center" shrinkToFit="1"/>
      <protection locked="0"/>
    </xf>
    <xf numFmtId="0" fontId="1" fillId="3" borderId="0" xfId="1" applyFill="1" applyBorder="1" applyAlignment="1">
      <alignment vertical="center" shrinkToFit="1"/>
    </xf>
    <xf numFmtId="3" fontId="14" fillId="3" borderId="92" xfId="4" applyNumberFormat="1" applyFont="1" applyFill="1" applyBorder="1" applyAlignment="1">
      <alignment horizontal="center" vertical="center" shrinkToFit="1"/>
    </xf>
    <xf numFmtId="3" fontId="14" fillId="3" borderId="93" xfId="4" applyNumberFormat="1" applyFont="1" applyFill="1" applyBorder="1" applyAlignment="1">
      <alignment horizontal="center" vertical="center" shrinkToFit="1"/>
    </xf>
    <xf numFmtId="3" fontId="14" fillId="3" borderId="94" xfId="4" applyNumberFormat="1" applyFont="1" applyFill="1" applyBorder="1" applyAlignment="1">
      <alignment horizontal="center" vertical="center" shrinkToFit="1"/>
    </xf>
    <xf numFmtId="0" fontId="14" fillId="3" borderId="97" xfId="4" applyFont="1" applyFill="1" applyBorder="1" applyAlignment="1">
      <alignment horizontal="center" vertical="center" shrinkToFit="1"/>
    </xf>
    <xf numFmtId="0" fontId="14" fillId="3" borderId="93" xfId="4" applyFont="1" applyFill="1" applyBorder="1" applyAlignment="1">
      <alignment horizontal="center" vertical="center" shrinkToFit="1"/>
    </xf>
    <xf numFmtId="0" fontId="14" fillId="3" borderId="94" xfId="4" applyFont="1" applyFill="1" applyBorder="1" applyAlignment="1">
      <alignment horizontal="center" vertical="center" shrinkToFit="1"/>
    </xf>
    <xf numFmtId="182" fontId="2" fillId="3" borderId="0" xfId="7" applyNumberFormat="1" applyFont="1" applyFill="1" applyAlignment="1">
      <alignment horizontal="right" vertical="center"/>
    </xf>
    <xf numFmtId="176" fontId="14" fillId="3" borderId="0" xfId="4" applyNumberFormat="1" applyFont="1" applyFill="1" applyAlignment="1">
      <alignment horizontal="right" vertical="center"/>
    </xf>
    <xf numFmtId="177" fontId="23" fillId="3" borderId="0" xfId="4" applyNumberFormat="1" applyFont="1" applyFill="1" applyAlignment="1">
      <alignment horizontal="right" vertical="center"/>
    </xf>
    <xf numFmtId="182" fontId="14" fillId="3" borderId="0" xfId="8" applyNumberFormat="1" applyFont="1" applyFill="1" applyAlignment="1">
      <alignment horizontal="right" vertical="center"/>
    </xf>
    <xf numFmtId="176" fontId="14" fillId="3" borderId="87" xfId="4" applyNumberFormat="1" applyFont="1" applyFill="1" applyBorder="1" applyAlignment="1">
      <alignment horizontal="right" vertical="center"/>
    </xf>
    <xf numFmtId="3" fontId="39" fillId="3" borderId="93" xfId="4" applyNumberFormat="1" applyFont="1" applyFill="1" applyBorder="1" applyAlignment="1">
      <alignment horizontal="center" vertical="center" shrinkToFit="1"/>
    </xf>
    <xf numFmtId="0" fontId="9" fillId="3" borderId="127" xfId="8" applyFont="1" applyFill="1" applyBorder="1" applyAlignment="1">
      <alignment horizontal="center" vertical="center"/>
    </xf>
    <xf numFmtId="0" fontId="9" fillId="3" borderId="128" xfId="8" applyFont="1" applyFill="1" applyBorder="1" applyAlignment="1">
      <alignment horizontal="center" vertical="center"/>
    </xf>
    <xf numFmtId="0" fontId="9" fillId="3" borderId="129" xfId="8" applyFont="1" applyFill="1" applyBorder="1" applyAlignment="1">
      <alignment horizontal="center" vertical="center"/>
    </xf>
    <xf numFmtId="0" fontId="9" fillId="3" borderId="130" xfId="8" applyFont="1" applyFill="1" applyBorder="1" applyAlignment="1">
      <alignment horizontal="center" vertical="center"/>
    </xf>
    <xf numFmtId="0" fontId="21" fillId="0" borderId="51" xfId="5" applyFont="1" applyFill="1" applyBorder="1" applyAlignment="1" applyProtection="1">
      <alignment vertical="center" shrinkToFit="1"/>
      <protection locked="0"/>
    </xf>
    <xf numFmtId="0" fontId="1" fillId="0" borderId="50" xfId="1" applyFill="1" applyBorder="1" applyAlignment="1">
      <alignment vertical="center" shrinkToFit="1"/>
    </xf>
    <xf numFmtId="0" fontId="1" fillId="0" borderId="52" xfId="1" applyFill="1" applyBorder="1" applyAlignment="1">
      <alignment vertical="center" shrinkToFit="1"/>
    </xf>
    <xf numFmtId="176" fontId="14" fillId="0" borderId="0" xfId="4" applyNumberFormat="1" applyFont="1" applyAlignment="1">
      <alignment horizontal="right" vertical="center" shrinkToFit="1"/>
    </xf>
    <xf numFmtId="177" fontId="23" fillId="0" borderId="0" xfId="4" applyNumberFormat="1" applyFont="1" applyAlignment="1">
      <alignment horizontal="right" vertical="center" shrinkToFit="1"/>
    </xf>
    <xf numFmtId="182" fontId="2" fillId="0" borderId="0" xfId="7" applyNumberFormat="1" applyFont="1" applyFill="1" applyAlignment="1">
      <alignment horizontal="right"/>
    </xf>
    <xf numFmtId="0" fontId="21" fillId="0" borderId="0" xfId="5" applyFont="1" applyFill="1" applyBorder="1" applyAlignment="1" applyProtection="1">
      <alignment vertical="center" shrinkToFit="1"/>
      <protection locked="0"/>
    </xf>
    <xf numFmtId="0" fontId="1" fillId="0" borderId="0" xfId="1" applyFill="1" applyBorder="1" applyAlignment="1">
      <alignment vertical="center" shrinkToFit="1"/>
    </xf>
    <xf numFmtId="176" fontId="14" fillId="0" borderId="0" xfId="4" applyNumberFormat="1" applyFont="1" applyAlignment="1">
      <alignment horizontal="right" vertical="center"/>
    </xf>
    <xf numFmtId="177" fontId="23" fillId="0" borderId="0" xfId="4" applyNumberFormat="1" applyFont="1" applyAlignment="1">
      <alignment horizontal="right" vertical="center"/>
    </xf>
    <xf numFmtId="177" fontId="22" fillId="0" borderId="87" xfId="4" applyNumberFormat="1" applyFont="1" applyBorder="1" applyAlignment="1">
      <alignment horizontal="right" vertical="center"/>
    </xf>
    <xf numFmtId="182" fontId="14" fillId="0" borderId="0" xfId="8" applyNumberFormat="1" applyFont="1" applyAlignment="1">
      <alignment horizontal="right"/>
    </xf>
    <xf numFmtId="0" fontId="9" fillId="0" borderId="127" xfId="8" applyFont="1" applyBorder="1" applyAlignment="1">
      <alignment horizontal="center"/>
    </xf>
    <xf numFmtId="0" fontId="9" fillId="0" borderId="128" xfId="8" applyFont="1" applyBorder="1" applyAlignment="1">
      <alignment horizontal="center"/>
    </xf>
    <xf numFmtId="0" fontId="9" fillId="0" borderId="129" xfId="8" applyFont="1" applyBorder="1" applyAlignment="1">
      <alignment horizontal="center"/>
    </xf>
    <xf numFmtId="0" fontId="9" fillId="0" borderId="130" xfId="8" applyFont="1" applyBorder="1" applyAlignment="1">
      <alignment horizontal="center"/>
    </xf>
    <xf numFmtId="176" fontId="14" fillId="0" borderId="87" xfId="4" applyNumberFormat="1" applyFont="1" applyBorder="1" applyAlignment="1">
      <alignment horizontal="right" vertical="center"/>
    </xf>
    <xf numFmtId="184" fontId="56" fillId="0" borderId="40" xfId="6" applyNumberFormat="1" applyFont="1" applyFill="1" applyBorder="1" applyAlignment="1">
      <alignment horizontal="right" vertical="center"/>
    </xf>
    <xf numFmtId="184" fontId="56" fillId="0" borderId="170" xfId="6" applyNumberFormat="1" applyFont="1" applyFill="1" applyBorder="1" applyAlignment="1">
      <alignment horizontal="right" vertical="center"/>
    </xf>
    <xf numFmtId="0" fontId="51" fillId="0" borderId="0" xfId="4" applyFont="1" applyAlignment="1">
      <alignment horizontal="center" vertical="center"/>
    </xf>
    <xf numFmtId="56" fontId="52" fillId="0" borderId="152" xfId="4" applyNumberFormat="1" applyFont="1" applyBorder="1" applyAlignment="1" applyProtection="1">
      <alignment vertical="center" shrinkToFit="1"/>
      <protection locked="0"/>
    </xf>
    <xf numFmtId="0" fontId="52" fillId="0" borderId="50" xfId="4" applyFont="1" applyBorder="1" applyAlignment="1" applyProtection="1">
      <alignment vertical="center" shrinkToFit="1"/>
      <protection locked="0"/>
    </xf>
    <xf numFmtId="0" fontId="52" fillId="0" borderId="153" xfId="4" applyFont="1" applyBorder="1" applyAlignment="1" applyProtection="1">
      <alignment vertical="center" shrinkToFit="1"/>
      <protection locked="0"/>
    </xf>
    <xf numFmtId="0" fontId="52" fillId="0" borderId="152" xfId="4" applyFont="1" applyBorder="1" applyAlignment="1" applyProtection="1">
      <alignment vertical="center" shrinkToFit="1"/>
      <protection locked="0"/>
    </xf>
    <xf numFmtId="0" fontId="52" fillId="0" borderId="52" xfId="4" applyFont="1" applyBorder="1" applyAlignment="1" applyProtection="1">
      <alignment vertical="center" shrinkToFit="1"/>
      <protection locked="0"/>
    </xf>
    <xf numFmtId="0" fontId="54" fillId="0" borderId="0" xfId="4" quotePrefix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47" xfId="0" applyBorder="1" applyAlignment="1">
      <alignment horizontal="right" vertical="center" wrapText="1"/>
    </xf>
    <xf numFmtId="184" fontId="56" fillId="0" borderId="47" xfId="6" applyNumberFormat="1" applyFont="1" applyFill="1" applyBorder="1" applyAlignment="1">
      <alignment horizontal="right" vertical="center"/>
    </xf>
    <xf numFmtId="184" fontId="56" fillId="0" borderId="167" xfId="6" applyNumberFormat="1" applyFont="1" applyFill="1" applyBorder="1" applyAlignment="1">
      <alignment horizontal="right" vertical="center"/>
    </xf>
    <xf numFmtId="176" fontId="14" fillId="0" borderId="0" xfId="4" applyNumberFormat="1" applyFont="1">
      <alignment vertical="center"/>
    </xf>
    <xf numFmtId="182" fontId="14" fillId="0" borderId="0" xfId="4" applyNumberFormat="1" applyFont="1">
      <alignment vertical="center"/>
    </xf>
    <xf numFmtId="184" fontId="64" fillId="0" borderId="47" xfId="6" applyNumberFormat="1" applyFont="1" applyFill="1" applyBorder="1" applyAlignment="1">
      <alignment horizontal="right" vertical="center"/>
    </xf>
    <xf numFmtId="184" fontId="64" fillId="0" borderId="167" xfId="6" applyNumberFormat="1" applyFont="1" applyFill="1" applyBorder="1" applyAlignment="1">
      <alignment horizontal="right" vertical="center"/>
    </xf>
    <xf numFmtId="184" fontId="64" fillId="0" borderId="93" xfId="6" applyNumberFormat="1" applyFont="1" applyFill="1" applyBorder="1" applyAlignment="1">
      <alignment horizontal="right" vertical="center"/>
    </xf>
    <xf numFmtId="184" fontId="64" fillId="0" borderId="187" xfId="6" applyNumberFormat="1" applyFont="1" applyFill="1" applyBorder="1" applyAlignment="1">
      <alignment horizontal="right" vertical="center"/>
    </xf>
  </cellXfs>
  <cellStyles count="11">
    <cellStyle name="0.00" xfId="2" xr:uid="{D2502200-AE2B-46DB-9CB6-A3E1CD4C0160}"/>
    <cellStyle name="桁区切り 2" xfId="10" xr:uid="{D6F6F70E-E9DE-4A79-A5C2-D1144345C620}"/>
    <cellStyle name="桁区切り_Book1" xfId="9" xr:uid="{04E4A9FC-646A-4F24-B8F7-619E21E327BB}"/>
    <cellStyle name="桁区切り_Book2" xfId="6" xr:uid="{1B637EFB-640F-4BD5-92A6-07E5C4236F53}"/>
    <cellStyle name="桁区切り_前_配布設定【平成23年4月Ver1.0】" xfId="3" xr:uid="{B1ADB707-C06B-43F9-A02D-88F74D750C50}"/>
    <cellStyle name="標準" xfId="0" builtinId="0"/>
    <cellStyle name="標準_Book1" xfId="8" xr:uid="{D5379601-2B76-4EC4-9331-4B3D88E40FA4}"/>
    <cellStyle name="標準_Book2" xfId="4" xr:uid="{2358E4E4-62AD-4658-B569-78CA2B2DA7C6}"/>
    <cellStyle name="標準_前_配布設定【平成23年4月Ver1.0】" xfId="1" xr:uid="{560D39FF-ACBA-47CC-BFC0-4AC0287B7F76}"/>
    <cellStyle name="標準_配布設定ツール_新" xfId="7" xr:uid="{C6BB13FF-EB3E-44FE-B4D1-5263515DAE65}"/>
    <cellStyle name="標準_配布設定ツール＿新" xfId="5" xr:uid="{988C3BE3-C0D3-4FBD-8D90-2FB04429F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241935</xdr:colOff>
      <xdr:row>0</xdr:row>
      <xdr:rowOff>49530</xdr:rowOff>
    </xdr:from>
    <xdr:to>
      <xdr:col>21</xdr:col>
      <xdr:colOff>467557</xdr:colOff>
      <xdr:row>3</xdr:row>
      <xdr:rowOff>66694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456F44-0F44-4464-8518-A1D99C571F02}"/>
            </a:ext>
          </a:extLst>
        </xdr:cNvPr>
        <xdr:cNvSpPr>
          <a:spLocks noChangeArrowheads="1"/>
        </xdr:cNvSpPr>
      </xdr:nvSpPr>
      <xdr:spPr bwMode="auto">
        <a:xfrm>
          <a:off x="9347835" y="4953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60</xdr:row>
      <xdr:rowOff>49530</xdr:rowOff>
    </xdr:from>
    <xdr:to>
      <xdr:col>21</xdr:col>
      <xdr:colOff>467557</xdr:colOff>
      <xdr:row>63</xdr:row>
      <xdr:rowOff>66694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65FE893D-47C2-4712-BA4C-4F2D7F5C8693}"/>
            </a:ext>
          </a:extLst>
        </xdr:cNvPr>
        <xdr:cNvSpPr>
          <a:spLocks noChangeArrowheads="1"/>
        </xdr:cNvSpPr>
      </xdr:nvSpPr>
      <xdr:spPr bwMode="auto">
        <a:xfrm>
          <a:off x="9347835" y="940308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120</xdr:row>
      <xdr:rowOff>49530</xdr:rowOff>
    </xdr:from>
    <xdr:to>
      <xdr:col>21</xdr:col>
      <xdr:colOff>467557</xdr:colOff>
      <xdr:row>123</xdr:row>
      <xdr:rowOff>66694</xdr:rowOff>
    </xdr:to>
    <xdr:sp macro="" textlink="">
      <xdr:nvSpPr>
        <xdr:cNvPr id="4" name="Rectangle 14">
          <a:extLst>
            <a:ext uri="{FF2B5EF4-FFF2-40B4-BE49-F238E27FC236}">
              <a16:creationId xmlns:a16="http://schemas.microsoft.com/office/drawing/2014/main" id="{BC05D08D-DD20-41B3-9C87-EAC9BCAF9697}"/>
            </a:ext>
          </a:extLst>
        </xdr:cNvPr>
        <xdr:cNvSpPr>
          <a:spLocks noChangeArrowheads="1"/>
        </xdr:cNvSpPr>
      </xdr:nvSpPr>
      <xdr:spPr bwMode="auto">
        <a:xfrm>
          <a:off x="9347835" y="1875663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180</xdr:row>
      <xdr:rowOff>49530</xdr:rowOff>
    </xdr:from>
    <xdr:to>
      <xdr:col>21</xdr:col>
      <xdr:colOff>467557</xdr:colOff>
      <xdr:row>183</xdr:row>
      <xdr:rowOff>66694</xdr:rowOff>
    </xdr:to>
    <xdr:sp macro="" textlink="">
      <xdr:nvSpPr>
        <xdr:cNvPr id="5" name="Rectangle 15">
          <a:extLst>
            <a:ext uri="{FF2B5EF4-FFF2-40B4-BE49-F238E27FC236}">
              <a16:creationId xmlns:a16="http://schemas.microsoft.com/office/drawing/2014/main" id="{F6CED655-4C32-4C2A-B1CD-8091AEFE8703}"/>
            </a:ext>
          </a:extLst>
        </xdr:cNvPr>
        <xdr:cNvSpPr>
          <a:spLocks noChangeArrowheads="1"/>
        </xdr:cNvSpPr>
      </xdr:nvSpPr>
      <xdr:spPr bwMode="auto">
        <a:xfrm>
          <a:off x="9347835" y="2811018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239</xdr:row>
      <xdr:rowOff>0</xdr:rowOff>
    </xdr:from>
    <xdr:to>
      <xdr:col>21</xdr:col>
      <xdr:colOff>467557</xdr:colOff>
      <xdr:row>239</xdr:row>
      <xdr:rowOff>0</xdr:rowOff>
    </xdr:to>
    <xdr:sp macro="" textlink="">
      <xdr:nvSpPr>
        <xdr:cNvPr id="6" name="Rectangle 16">
          <a:extLst>
            <a:ext uri="{FF2B5EF4-FFF2-40B4-BE49-F238E27FC236}">
              <a16:creationId xmlns:a16="http://schemas.microsoft.com/office/drawing/2014/main" id="{CF53D985-F158-429B-8765-45B6208B302D}"/>
            </a:ext>
          </a:extLst>
        </xdr:cNvPr>
        <xdr:cNvSpPr>
          <a:spLocks noChangeArrowheads="1"/>
        </xdr:cNvSpPr>
      </xdr:nvSpPr>
      <xdr:spPr bwMode="auto">
        <a:xfrm>
          <a:off x="9347835" y="37261800"/>
          <a:ext cx="36927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300</xdr:row>
      <xdr:rowOff>49530</xdr:rowOff>
    </xdr:from>
    <xdr:to>
      <xdr:col>21</xdr:col>
      <xdr:colOff>467557</xdr:colOff>
      <xdr:row>303</xdr:row>
      <xdr:rowOff>66694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A695794F-115D-420A-BA79-F9ADC789BD6A}"/>
            </a:ext>
          </a:extLst>
        </xdr:cNvPr>
        <xdr:cNvSpPr>
          <a:spLocks noChangeArrowheads="1"/>
        </xdr:cNvSpPr>
      </xdr:nvSpPr>
      <xdr:spPr bwMode="auto">
        <a:xfrm>
          <a:off x="9347835" y="3761613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360</xdr:row>
      <xdr:rowOff>49530</xdr:rowOff>
    </xdr:from>
    <xdr:to>
      <xdr:col>21</xdr:col>
      <xdr:colOff>467557</xdr:colOff>
      <xdr:row>363</xdr:row>
      <xdr:rowOff>66694</xdr:rowOff>
    </xdr:to>
    <xdr:sp macro="" textlink="">
      <xdr:nvSpPr>
        <xdr:cNvPr id="8" name="Rectangle 18">
          <a:extLst>
            <a:ext uri="{FF2B5EF4-FFF2-40B4-BE49-F238E27FC236}">
              <a16:creationId xmlns:a16="http://schemas.microsoft.com/office/drawing/2014/main" id="{B023BACA-C84C-4B84-8161-EB7A706AEF82}"/>
            </a:ext>
          </a:extLst>
        </xdr:cNvPr>
        <xdr:cNvSpPr>
          <a:spLocks noChangeArrowheads="1"/>
        </xdr:cNvSpPr>
      </xdr:nvSpPr>
      <xdr:spPr bwMode="auto">
        <a:xfrm>
          <a:off x="9347835" y="4696968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420</xdr:row>
      <xdr:rowOff>49530</xdr:rowOff>
    </xdr:from>
    <xdr:to>
      <xdr:col>21</xdr:col>
      <xdr:colOff>467557</xdr:colOff>
      <xdr:row>423</xdr:row>
      <xdr:rowOff>66694</xdr:rowOff>
    </xdr:to>
    <xdr:sp macro="" textlink="">
      <xdr:nvSpPr>
        <xdr:cNvPr id="9" name="Rectangle 19">
          <a:extLst>
            <a:ext uri="{FF2B5EF4-FFF2-40B4-BE49-F238E27FC236}">
              <a16:creationId xmlns:a16="http://schemas.microsoft.com/office/drawing/2014/main" id="{9ADAE99A-59AB-47AB-AE0B-5A4617092D79}"/>
            </a:ext>
          </a:extLst>
        </xdr:cNvPr>
        <xdr:cNvSpPr>
          <a:spLocks noChangeArrowheads="1"/>
        </xdr:cNvSpPr>
      </xdr:nvSpPr>
      <xdr:spPr bwMode="auto">
        <a:xfrm>
          <a:off x="9347835" y="5632323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0</xdr:row>
      <xdr:rowOff>49530</xdr:rowOff>
    </xdr:from>
    <xdr:to>
      <xdr:col>21</xdr:col>
      <xdr:colOff>467557</xdr:colOff>
      <xdr:row>3</xdr:row>
      <xdr:rowOff>66694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1510AE57-A583-4CA1-BCBD-F780BB91C216}"/>
            </a:ext>
          </a:extLst>
        </xdr:cNvPr>
        <xdr:cNvSpPr>
          <a:spLocks noChangeArrowheads="1"/>
        </xdr:cNvSpPr>
      </xdr:nvSpPr>
      <xdr:spPr bwMode="auto">
        <a:xfrm>
          <a:off x="9347835" y="4953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60</xdr:row>
      <xdr:rowOff>49530</xdr:rowOff>
    </xdr:from>
    <xdr:to>
      <xdr:col>21</xdr:col>
      <xdr:colOff>467557</xdr:colOff>
      <xdr:row>63</xdr:row>
      <xdr:rowOff>66694</xdr:rowOff>
    </xdr:to>
    <xdr:sp macro="" textlink="">
      <xdr:nvSpPr>
        <xdr:cNvPr id="11" name="Rectangle 13">
          <a:extLst>
            <a:ext uri="{FF2B5EF4-FFF2-40B4-BE49-F238E27FC236}">
              <a16:creationId xmlns:a16="http://schemas.microsoft.com/office/drawing/2014/main" id="{E4D3078F-3A54-4B40-B48B-5BB5AA43F0CA}"/>
            </a:ext>
          </a:extLst>
        </xdr:cNvPr>
        <xdr:cNvSpPr>
          <a:spLocks noChangeArrowheads="1"/>
        </xdr:cNvSpPr>
      </xdr:nvSpPr>
      <xdr:spPr bwMode="auto">
        <a:xfrm>
          <a:off x="9347835" y="940308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120</xdr:row>
      <xdr:rowOff>49530</xdr:rowOff>
    </xdr:from>
    <xdr:to>
      <xdr:col>21</xdr:col>
      <xdr:colOff>467557</xdr:colOff>
      <xdr:row>123</xdr:row>
      <xdr:rowOff>66694</xdr:rowOff>
    </xdr:to>
    <xdr:sp macro="" textlink="">
      <xdr:nvSpPr>
        <xdr:cNvPr id="12" name="Rectangle 14">
          <a:extLst>
            <a:ext uri="{FF2B5EF4-FFF2-40B4-BE49-F238E27FC236}">
              <a16:creationId xmlns:a16="http://schemas.microsoft.com/office/drawing/2014/main" id="{A8A5498D-42A7-4FCE-8E52-359F37E09FD0}"/>
            </a:ext>
          </a:extLst>
        </xdr:cNvPr>
        <xdr:cNvSpPr>
          <a:spLocks noChangeArrowheads="1"/>
        </xdr:cNvSpPr>
      </xdr:nvSpPr>
      <xdr:spPr bwMode="auto">
        <a:xfrm>
          <a:off x="9347835" y="1875663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180</xdr:row>
      <xdr:rowOff>49530</xdr:rowOff>
    </xdr:from>
    <xdr:to>
      <xdr:col>21</xdr:col>
      <xdr:colOff>467557</xdr:colOff>
      <xdr:row>183</xdr:row>
      <xdr:rowOff>66694</xdr:rowOff>
    </xdr:to>
    <xdr:sp macro="" textlink="">
      <xdr:nvSpPr>
        <xdr:cNvPr id="13" name="Rectangle 15">
          <a:extLst>
            <a:ext uri="{FF2B5EF4-FFF2-40B4-BE49-F238E27FC236}">
              <a16:creationId xmlns:a16="http://schemas.microsoft.com/office/drawing/2014/main" id="{20C762E4-FC58-4487-9DFC-6DAC61EE5FEC}"/>
            </a:ext>
          </a:extLst>
        </xdr:cNvPr>
        <xdr:cNvSpPr>
          <a:spLocks noChangeArrowheads="1"/>
        </xdr:cNvSpPr>
      </xdr:nvSpPr>
      <xdr:spPr bwMode="auto">
        <a:xfrm>
          <a:off x="9347835" y="2811018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239</xdr:row>
      <xdr:rowOff>0</xdr:rowOff>
    </xdr:from>
    <xdr:to>
      <xdr:col>21</xdr:col>
      <xdr:colOff>467557</xdr:colOff>
      <xdr:row>239</xdr:row>
      <xdr:rowOff>0</xdr:rowOff>
    </xdr:to>
    <xdr:sp macro="" textlink="">
      <xdr:nvSpPr>
        <xdr:cNvPr id="14" name="Rectangle 16">
          <a:extLst>
            <a:ext uri="{FF2B5EF4-FFF2-40B4-BE49-F238E27FC236}">
              <a16:creationId xmlns:a16="http://schemas.microsoft.com/office/drawing/2014/main" id="{9FBEDD02-5E4A-42AE-8E85-B223FD27F23B}"/>
            </a:ext>
          </a:extLst>
        </xdr:cNvPr>
        <xdr:cNvSpPr>
          <a:spLocks noChangeArrowheads="1"/>
        </xdr:cNvSpPr>
      </xdr:nvSpPr>
      <xdr:spPr bwMode="auto">
        <a:xfrm>
          <a:off x="9347835" y="37261800"/>
          <a:ext cx="36927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300</xdr:row>
      <xdr:rowOff>49530</xdr:rowOff>
    </xdr:from>
    <xdr:to>
      <xdr:col>21</xdr:col>
      <xdr:colOff>467557</xdr:colOff>
      <xdr:row>303</xdr:row>
      <xdr:rowOff>66694</xdr:rowOff>
    </xdr:to>
    <xdr:sp macro="" textlink="">
      <xdr:nvSpPr>
        <xdr:cNvPr id="15" name="Rectangle 17">
          <a:extLst>
            <a:ext uri="{FF2B5EF4-FFF2-40B4-BE49-F238E27FC236}">
              <a16:creationId xmlns:a16="http://schemas.microsoft.com/office/drawing/2014/main" id="{9C943E95-17E3-41A6-BF41-2C86E033F2C8}"/>
            </a:ext>
          </a:extLst>
        </xdr:cNvPr>
        <xdr:cNvSpPr>
          <a:spLocks noChangeArrowheads="1"/>
        </xdr:cNvSpPr>
      </xdr:nvSpPr>
      <xdr:spPr bwMode="auto">
        <a:xfrm>
          <a:off x="9347835" y="3761613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360</xdr:row>
      <xdr:rowOff>49530</xdr:rowOff>
    </xdr:from>
    <xdr:to>
      <xdr:col>21</xdr:col>
      <xdr:colOff>467557</xdr:colOff>
      <xdr:row>363</xdr:row>
      <xdr:rowOff>66694</xdr:rowOff>
    </xdr:to>
    <xdr:sp macro="" textlink="">
      <xdr:nvSpPr>
        <xdr:cNvPr id="16" name="Rectangle 18">
          <a:extLst>
            <a:ext uri="{FF2B5EF4-FFF2-40B4-BE49-F238E27FC236}">
              <a16:creationId xmlns:a16="http://schemas.microsoft.com/office/drawing/2014/main" id="{84985C4B-B9B2-4521-A7D1-47EFAE2B277E}"/>
            </a:ext>
          </a:extLst>
        </xdr:cNvPr>
        <xdr:cNvSpPr>
          <a:spLocks noChangeArrowheads="1"/>
        </xdr:cNvSpPr>
      </xdr:nvSpPr>
      <xdr:spPr bwMode="auto">
        <a:xfrm>
          <a:off x="9347835" y="4696968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241935</xdr:colOff>
      <xdr:row>420</xdr:row>
      <xdr:rowOff>49530</xdr:rowOff>
    </xdr:from>
    <xdr:to>
      <xdr:col>21</xdr:col>
      <xdr:colOff>467557</xdr:colOff>
      <xdr:row>423</xdr:row>
      <xdr:rowOff>66694</xdr:rowOff>
    </xdr:to>
    <xdr:sp macro="" textlink="">
      <xdr:nvSpPr>
        <xdr:cNvPr id="17" name="Rectangle 19">
          <a:extLst>
            <a:ext uri="{FF2B5EF4-FFF2-40B4-BE49-F238E27FC236}">
              <a16:creationId xmlns:a16="http://schemas.microsoft.com/office/drawing/2014/main" id="{86BB411E-9FB9-4D48-BBC5-32D444E4A1A1}"/>
            </a:ext>
          </a:extLst>
        </xdr:cNvPr>
        <xdr:cNvSpPr>
          <a:spLocks noChangeArrowheads="1"/>
        </xdr:cNvSpPr>
      </xdr:nvSpPr>
      <xdr:spPr bwMode="auto">
        <a:xfrm>
          <a:off x="9347835" y="56323230"/>
          <a:ext cx="3692722" cy="76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A236-3BCA-433F-B8CF-A5BA877602B3}">
  <sheetPr codeName="Sheet37"/>
  <dimension ref="B1:IV68"/>
  <sheetViews>
    <sheetView showZeros="0" tabSelected="1" zoomScaleNormal="100" workbookViewId="0">
      <selection activeCell="D5" sqref="D5"/>
    </sheetView>
  </sheetViews>
  <sheetFormatPr defaultColWidth="12.21875" defaultRowHeight="14.4"/>
  <cols>
    <col min="1" max="1" width="1.77734375" style="3" customWidth="1"/>
    <col min="2" max="2" width="21.44140625" style="3" customWidth="1"/>
    <col min="3" max="3" width="10" style="3" customWidth="1"/>
    <col min="4" max="4" width="7.88671875" style="3" customWidth="1"/>
    <col min="5" max="5" width="8.109375" style="3" customWidth="1"/>
    <col min="6" max="6" width="7.88671875" style="3" customWidth="1"/>
    <col min="7" max="7" width="8.109375" style="3" customWidth="1"/>
    <col min="8" max="8" width="7.88671875" style="3" customWidth="1"/>
    <col min="9" max="9" width="8.109375" style="3" customWidth="1"/>
    <col min="10" max="10" width="7.88671875" style="3" customWidth="1"/>
    <col min="11" max="11" width="6.21875" style="3" customWidth="1"/>
    <col min="12" max="12" width="7.88671875" style="3" customWidth="1"/>
    <col min="13" max="13" width="8.109375" style="3" customWidth="1"/>
    <col min="14" max="14" width="7.88671875" style="3" customWidth="1"/>
    <col min="15" max="15" width="8.109375" style="3" customWidth="1"/>
    <col min="16" max="16" width="7.88671875" style="3" customWidth="1"/>
    <col min="17" max="17" width="8.109375" style="3" customWidth="1"/>
    <col min="18" max="18" width="7.88671875" style="3" customWidth="1"/>
    <col min="19" max="20" width="9.88671875" style="3" customWidth="1"/>
    <col min="21" max="21" width="7.44140625" style="3" customWidth="1"/>
    <col min="22" max="22" width="8.77734375" style="3" customWidth="1"/>
    <col min="23" max="23" width="11" style="3" customWidth="1"/>
    <col min="24" max="24" width="7.44140625" style="3" customWidth="1"/>
    <col min="25" max="25" width="8.77734375" style="3" customWidth="1"/>
    <col min="26" max="26" width="11" style="3" customWidth="1"/>
    <col min="27" max="27" width="7.44140625" style="3" customWidth="1"/>
    <col min="28" max="28" width="8.77734375" style="3" customWidth="1"/>
    <col min="29" max="256" width="12.21875" style="3"/>
    <col min="257" max="257" width="1.77734375" style="3" customWidth="1"/>
    <col min="258" max="258" width="21.44140625" style="3" customWidth="1"/>
    <col min="259" max="259" width="10" style="3" customWidth="1"/>
    <col min="260" max="260" width="7.88671875" style="3" customWidth="1"/>
    <col min="261" max="261" width="8.109375" style="3" customWidth="1"/>
    <col min="262" max="262" width="7.88671875" style="3" customWidth="1"/>
    <col min="263" max="263" width="8.109375" style="3" customWidth="1"/>
    <col min="264" max="264" width="7.88671875" style="3" customWidth="1"/>
    <col min="265" max="265" width="7.77734375" style="3" customWidth="1"/>
    <col min="266" max="266" width="7.88671875" style="3" customWidth="1"/>
    <col min="267" max="267" width="6.21875" style="3" customWidth="1"/>
    <col min="268" max="268" width="7.88671875" style="3" customWidth="1"/>
    <col min="269" max="269" width="8.109375" style="3" customWidth="1"/>
    <col min="270" max="270" width="7.88671875" style="3" customWidth="1"/>
    <col min="271" max="274" width="7.33203125" style="3" customWidth="1"/>
    <col min="275" max="276" width="9.88671875" style="3" customWidth="1"/>
    <col min="277" max="277" width="7.44140625" style="3" customWidth="1"/>
    <col min="278" max="278" width="8.77734375" style="3" customWidth="1"/>
    <col min="279" max="279" width="11" style="3" customWidth="1"/>
    <col min="280" max="280" width="7.44140625" style="3" customWidth="1"/>
    <col min="281" max="281" width="8.77734375" style="3" customWidth="1"/>
    <col min="282" max="282" width="11" style="3" customWidth="1"/>
    <col min="283" max="283" width="7.44140625" style="3" customWidth="1"/>
    <col min="284" max="284" width="8.77734375" style="3" customWidth="1"/>
    <col min="285" max="512" width="12.21875" style="3"/>
    <col min="513" max="513" width="1.77734375" style="3" customWidth="1"/>
    <col min="514" max="514" width="21.44140625" style="3" customWidth="1"/>
    <col min="515" max="515" width="10" style="3" customWidth="1"/>
    <col min="516" max="516" width="7.88671875" style="3" customWidth="1"/>
    <col min="517" max="517" width="8.109375" style="3" customWidth="1"/>
    <col min="518" max="518" width="7.88671875" style="3" customWidth="1"/>
    <col min="519" max="519" width="8.109375" style="3" customWidth="1"/>
    <col min="520" max="520" width="7.88671875" style="3" customWidth="1"/>
    <col min="521" max="521" width="7.77734375" style="3" customWidth="1"/>
    <col min="522" max="522" width="7.88671875" style="3" customWidth="1"/>
    <col min="523" max="523" width="6.21875" style="3" customWidth="1"/>
    <col min="524" max="524" width="7.88671875" style="3" customWidth="1"/>
    <col min="525" max="525" width="8.109375" style="3" customWidth="1"/>
    <col min="526" max="526" width="7.88671875" style="3" customWidth="1"/>
    <col min="527" max="530" width="7.33203125" style="3" customWidth="1"/>
    <col min="531" max="532" width="9.88671875" style="3" customWidth="1"/>
    <col min="533" max="533" width="7.44140625" style="3" customWidth="1"/>
    <col min="534" max="534" width="8.77734375" style="3" customWidth="1"/>
    <col min="535" max="535" width="11" style="3" customWidth="1"/>
    <col min="536" max="536" width="7.44140625" style="3" customWidth="1"/>
    <col min="537" max="537" width="8.77734375" style="3" customWidth="1"/>
    <col min="538" max="538" width="11" style="3" customWidth="1"/>
    <col min="539" max="539" width="7.44140625" style="3" customWidth="1"/>
    <col min="540" max="540" width="8.77734375" style="3" customWidth="1"/>
    <col min="541" max="768" width="12.21875" style="3"/>
    <col min="769" max="769" width="1.77734375" style="3" customWidth="1"/>
    <col min="770" max="770" width="21.44140625" style="3" customWidth="1"/>
    <col min="771" max="771" width="10" style="3" customWidth="1"/>
    <col min="772" max="772" width="7.88671875" style="3" customWidth="1"/>
    <col min="773" max="773" width="8.109375" style="3" customWidth="1"/>
    <col min="774" max="774" width="7.88671875" style="3" customWidth="1"/>
    <col min="775" max="775" width="8.109375" style="3" customWidth="1"/>
    <col min="776" max="776" width="7.88671875" style="3" customWidth="1"/>
    <col min="777" max="777" width="7.77734375" style="3" customWidth="1"/>
    <col min="778" max="778" width="7.88671875" style="3" customWidth="1"/>
    <col min="779" max="779" width="6.21875" style="3" customWidth="1"/>
    <col min="780" max="780" width="7.88671875" style="3" customWidth="1"/>
    <col min="781" max="781" width="8.109375" style="3" customWidth="1"/>
    <col min="782" max="782" width="7.88671875" style="3" customWidth="1"/>
    <col min="783" max="786" width="7.33203125" style="3" customWidth="1"/>
    <col min="787" max="788" width="9.88671875" style="3" customWidth="1"/>
    <col min="789" max="789" width="7.44140625" style="3" customWidth="1"/>
    <col min="790" max="790" width="8.77734375" style="3" customWidth="1"/>
    <col min="791" max="791" width="11" style="3" customWidth="1"/>
    <col min="792" max="792" width="7.44140625" style="3" customWidth="1"/>
    <col min="793" max="793" width="8.77734375" style="3" customWidth="1"/>
    <col min="794" max="794" width="11" style="3" customWidth="1"/>
    <col min="795" max="795" width="7.44140625" style="3" customWidth="1"/>
    <col min="796" max="796" width="8.77734375" style="3" customWidth="1"/>
    <col min="797" max="1024" width="12.21875" style="3"/>
    <col min="1025" max="1025" width="1.77734375" style="3" customWidth="1"/>
    <col min="1026" max="1026" width="21.44140625" style="3" customWidth="1"/>
    <col min="1027" max="1027" width="10" style="3" customWidth="1"/>
    <col min="1028" max="1028" width="7.88671875" style="3" customWidth="1"/>
    <col min="1029" max="1029" width="8.109375" style="3" customWidth="1"/>
    <col min="1030" max="1030" width="7.88671875" style="3" customWidth="1"/>
    <col min="1031" max="1031" width="8.109375" style="3" customWidth="1"/>
    <col min="1032" max="1032" width="7.88671875" style="3" customWidth="1"/>
    <col min="1033" max="1033" width="7.77734375" style="3" customWidth="1"/>
    <col min="1034" max="1034" width="7.88671875" style="3" customWidth="1"/>
    <col min="1035" max="1035" width="6.21875" style="3" customWidth="1"/>
    <col min="1036" max="1036" width="7.88671875" style="3" customWidth="1"/>
    <col min="1037" max="1037" width="8.109375" style="3" customWidth="1"/>
    <col min="1038" max="1038" width="7.88671875" style="3" customWidth="1"/>
    <col min="1039" max="1042" width="7.33203125" style="3" customWidth="1"/>
    <col min="1043" max="1044" width="9.88671875" style="3" customWidth="1"/>
    <col min="1045" max="1045" width="7.44140625" style="3" customWidth="1"/>
    <col min="1046" max="1046" width="8.77734375" style="3" customWidth="1"/>
    <col min="1047" max="1047" width="11" style="3" customWidth="1"/>
    <col min="1048" max="1048" width="7.44140625" style="3" customWidth="1"/>
    <col min="1049" max="1049" width="8.77734375" style="3" customWidth="1"/>
    <col min="1050" max="1050" width="11" style="3" customWidth="1"/>
    <col min="1051" max="1051" width="7.44140625" style="3" customWidth="1"/>
    <col min="1052" max="1052" width="8.77734375" style="3" customWidth="1"/>
    <col min="1053" max="1280" width="12.21875" style="3"/>
    <col min="1281" max="1281" width="1.77734375" style="3" customWidth="1"/>
    <col min="1282" max="1282" width="21.44140625" style="3" customWidth="1"/>
    <col min="1283" max="1283" width="10" style="3" customWidth="1"/>
    <col min="1284" max="1284" width="7.88671875" style="3" customWidth="1"/>
    <col min="1285" max="1285" width="8.109375" style="3" customWidth="1"/>
    <col min="1286" max="1286" width="7.88671875" style="3" customWidth="1"/>
    <col min="1287" max="1287" width="8.109375" style="3" customWidth="1"/>
    <col min="1288" max="1288" width="7.88671875" style="3" customWidth="1"/>
    <col min="1289" max="1289" width="7.77734375" style="3" customWidth="1"/>
    <col min="1290" max="1290" width="7.88671875" style="3" customWidth="1"/>
    <col min="1291" max="1291" width="6.21875" style="3" customWidth="1"/>
    <col min="1292" max="1292" width="7.88671875" style="3" customWidth="1"/>
    <col min="1293" max="1293" width="8.109375" style="3" customWidth="1"/>
    <col min="1294" max="1294" width="7.88671875" style="3" customWidth="1"/>
    <col min="1295" max="1298" width="7.33203125" style="3" customWidth="1"/>
    <col min="1299" max="1300" width="9.88671875" style="3" customWidth="1"/>
    <col min="1301" max="1301" width="7.44140625" style="3" customWidth="1"/>
    <col min="1302" max="1302" width="8.77734375" style="3" customWidth="1"/>
    <col min="1303" max="1303" width="11" style="3" customWidth="1"/>
    <col min="1304" max="1304" width="7.44140625" style="3" customWidth="1"/>
    <col min="1305" max="1305" width="8.77734375" style="3" customWidth="1"/>
    <col min="1306" max="1306" width="11" style="3" customWidth="1"/>
    <col min="1307" max="1307" width="7.44140625" style="3" customWidth="1"/>
    <col min="1308" max="1308" width="8.77734375" style="3" customWidth="1"/>
    <col min="1309" max="1536" width="12.21875" style="3"/>
    <col min="1537" max="1537" width="1.77734375" style="3" customWidth="1"/>
    <col min="1538" max="1538" width="21.44140625" style="3" customWidth="1"/>
    <col min="1539" max="1539" width="10" style="3" customWidth="1"/>
    <col min="1540" max="1540" width="7.88671875" style="3" customWidth="1"/>
    <col min="1541" max="1541" width="8.109375" style="3" customWidth="1"/>
    <col min="1542" max="1542" width="7.88671875" style="3" customWidth="1"/>
    <col min="1543" max="1543" width="8.109375" style="3" customWidth="1"/>
    <col min="1544" max="1544" width="7.88671875" style="3" customWidth="1"/>
    <col min="1545" max="1545" width="7.77734375" style="3" customWidth="1"/>
    <col min="1546" max="1546" width="7.88671875" style="3" customWidth="1"/>
    <col min="1547" max="1547" width="6.21875" style="3" customWidth="1"/>
    <col min="1548" max="1548" width="7.88671875" style="3" customWidth="1"/>
    <col min="1549" max="1549" width="8.109375" style="3" customWidth="1"/>
    <col min="1550" max="1550" width="7.88671875" style="3" customWidth="1"/>
    <col min="1551" max="1554" width="7.33203125" style="3" customWidth="1"/>
    <col min="1555" max="1556" width="9.88671875" style="3" customWidth="1"/>
    <col min="1557" max="1557" width="7.44140625" style="3" customWidth="1"/>
    <col min="1558" max="1558" width="8.77734375" style="3" customWidth="1"/>
    <col min="1559" max="1559" width="11" style="3" customWidth="1"/>
    <col min="1560" max="1560" width="7.44140625" style="3" customWidth="1"/>
    <col min="1561" max="1561" width="8.77734375" style="3" customWidth="1"/>
    <col min="1562" max="1562" width="11" style="3" customWidth="1"/>
    <col min="1563" max="1563" width="7.44140625" style="3" customWidth="1"/>
    <col min="1564" max="1564" width="8.77734375" style="3" customWidth="1"/>
    <col min="1565" max="1792" width="12.21875" style="3"/>
    <col min="1793" max="1793" width="1.77734375" style="3" customWidth="1"/>
    <col min="1794" max="1794" width="21.44140625" style="3" customWidth="1"/>
    <col min="1795" max="1795" width="10" style="3" customWidth="1"/>
    <col min="1796" max="1796" width="7.88671875" style="3" customWidth="1"/>
    <col min="1797" max="1797" width="8.109375" style="3" customWidth="1"/>
    <col min="1798" max="1798" width="7.88671875" style="3" customWidth="1"/>
    <col min="1799" max="1799" width="8.109375" style="3" customWidth="1"/>
    <col min="1800" max="1800" width="7.88671875" style="3" customWidth="1"/>
    <col min="1801" max="1801" width="7.77734375" style="3" customWidth="1"/>
    <col min="1802" max="1802" width="7.88671875" style="3" customWidth="1"/>
    <col min="1803" max="1803" width="6.21875" style="3" customWidth="1"/>
    <col min="1804" max="1804" width="7.88671875" style="3" customWidth="1"/>
    <col min="1805" max="1805" width="8.109375" style="3" customWidth="1"/>
    <col min="1806" max="1806" width="7.88671875" style="3" customWidth="1"/>
    <col min="1807" max="1810" width="7.33203125" style="3" customWidth="1"/>
    <col min="1811" max="1812" width="9.88671875" style="3" customWidth="1"/>
    <col min="1813" max="1813" width="7.44140625" style="3" customWidth="1"/>
    <col min="1814" max="1814" width="8.77734375" style="3" customWidth="1"/>
    <col min="1815" max="1815" width="11" style="3" customWidth="1"/>
    <col min="1816" max="1816" width="7.44140625" style="3" customWidth="1"/>
    <col min="1817" max="1817" width="8.77734375" style="3" customWidth="1"/>
    <col min="1818" max="1818" width="11" style="3" customWidth="1"/>
    <col min="1819" max="1819" width="7.44140625" style="3" customWidth="1"/>
    <col min="1820" max="1820" width="8.77734375" style="3" customWidth="1"/>
    <col min="1821" max="2048" width="12.21875" style="3"/>
    <col min="2049" max="2049" width="1.77734375" style="3" customWidth="1"/>
    <col min="2050" max="2050" width="21.44140625" style="3" customWidth="1"/>
    <col min="2051" max="2051" width="10" style="3" customWidth="1"/>
    <col min="2052" max="2052" width="7.88671875" style="3" customWidth="1"/>
    <col min="2053" max="2053" width="8.109375" style="3" customWidth="1"/>
    <col min="2054" max="2054" width="7.88671875" style="3" customWidth="1"/>
    <col min="2055" max="2055" width="8.109375" style="3" customWidth="1"/>
    <col min="2056" max="2056" width="7.88671875" style="3" customWidth="1"/>
    <col min="2057" max="2057" width="7.77734375" style="3" customWidth="1"/>
    <col min="2058" max="2058" width="7.88671875" style="3" customWidth="1"/>
    <col min="2059" max="2059" width="6.21875" style="3" customWidth="1"/>
    <col min="2060" max="2060" width="7.88671875" style="3" customWidth="1"/>
    <col min="2061" max="2061" width="8.109375" style="3" customWidth="1"/>
    <col min="2062" max="2062" width="7.88671875" style="3" customWidth="1"/>
    <col min="2063" max="2066" width="7.33203125" style="3" customWidth="1"/>
    <col min="2067" max="2068" width="9.88671875" style="3" customWidth="1"/>
    <col min="2069" max="2069" width="7.44140625" style="3" customWidth="1"/>
    <col min="2070" max="2070" width="8.77734375" style="3" customWidth="1"/>
    <col min="2071" max="2071" width="11" style="3" customWidth="1"/>
    <col min="2072" max="2072" width="7.44140625" style="3" customWidth="1"/>
    <col min="2073" max="2073" width="8.77734375" style="3" customWidth="1"/>
    <col min="2074" max="2074" width="11" style="3" customWidth="1"/>
    <col min="2075" max="2075" width="7.44140625" style="3" customWidth="1"/>
    <col min="2076" max="2076" width="8.77734375" style="3" customWidth="1"/>
    <col min="2077" max="2304" width="12.21875" style="3"/>
    <col min="2305" max="2305" width="1.77734375" style="3" customWidth="1"/>
    <col min="2306" max="2306" width="21.44140625" style="3" customWidth="1"/>
    <col min="2307" max="2307" width="10" style="3" customWidth="1"/>
    <col min="2308" max="2308" width="7.88671875" style="3" customWidth="1"/>
    <col min="2309" max="2309" width="8.109375" style="3" customWidth="1"/>
    <col min="2310" max="2310" width="7.88671875" style="3" customWidth="1"/>
    <col min="2311" max="2311" width="8.109375" style="3" customWidth="1"/>
    <col min="2312" max="2312" width="7.88671875" style="3" customWidth="1"/>
    <col min="2313" max="2313" width="7.77734375" style="3" customWidth="1"/>
    <col min="2314" max="2314" width="7.88671875" style="3" customWidth="1"/>
    <col min="2315" max="2315" width="6.21875" style="3" customWidth="1"/>
    <col min="2316" max="2316" width="7.88671875" style="3" customWidth="1"/>
    <col min="2317" max="2317" width="8.109375" style="3" customWidth="1"/>
    <col min="2318" max="2318" width="7.88671875" style="3" customWidth="1"/>
    <col min="2319" max="2322" width="7.33203125" style="3" customWidth="1"/>
    <col min="2323" max="2324" width="9.88671875" style="3" customWidth="1"/>
    <col min="2325" max="2325" width="7.44140625" style="3" customWidth="1"/>
    <col min="2326" max="2326" width="8.77734375" style="3" customWidth="1"/>
    <col min="2327" max="2327" width="11" style="3" customWidth="1"/>
    <col min="2328" max="2328" width="7.44140625" style="3" customWidth="1"/>
    <col min="2329" max="2329" width="8.77734375" style="3" customWidth="1"/>
    <col min="2330" max="2330" width="11" style="3" customWidth="1"/>
    <col min="2331" max="2331" width="7.44140625" style="3" customWidth="1"/>
    <col min="2332" max="2332" width="8.77734375" style="3" customWidth="1"/>
    <col min="2333" max="2560" width="12.21875" style="3"/>
    <col min="2561" max="2561" width="1.77734375" style="3" customWidth="1"/>
    <col min="2562" max="2562" width="21.44140625" style="3" customWidth="1"/>
    <col min="2563" max="2563" width="10" style="3" customWidth="1"/>
    <col min="2564" max="2564" width="7.88671875" style="3" customWidth="1"/>
    <col min="2565" max="2565" width="8.109375" style="3" customWidth="1"/>
    <col min="2566" max="2566" width="7.88671875" style="3" customWidth="1"/>
    <col min="2567" max="2567" width="8.109375" style="3" customWidth="1"/>
    <col min="2568" max="2568" width="7.88671875" style="3" customWidth="1"/>
    <col min="2569" max="2569" width="7.77734375" style="3" customWidth="1"/>
    <col min="2570" max="2570" width="7.88671875" style="3" customWidth="1"/>
    <col min="2571" max="2571" width="6.21875" style="3" customWidth="1"/>
    <col min="2572" max="2572" width="7.88671875" style="3" customWidth="1"/>
    <col min="2573" max="2573" width="8.109375" style="3" customWidth="1"/>
    <col min="2574" max="2574" width="7.88671875" style="3" customWidth="1"/>
    <col min="2575" max="2578" width="7.33203125" style="3" customWidth="1"/>
    <col min="2579" max="2580" width="9.88671875" style="3" customWidth="1"/>
    <col min="2581" max="2581" width="7.44140625" style="3" customWidth="1"/>
    <col min="2582" max="2582" width="8.77734375" style="3" customWidth="1"/>
    <col min="2583" max="2583" width="11" style="3" customWidth="1"/>
    <col min="2584" max="2584" width="7.44140625" style="3" customWidth="1"/>
    <col min="2585" max="2585" width="8.77734375" style="3" customWidth="1"/>
    <col min="2586" max="2586" width="11" style="3" customWidth="1"/>
    <col min="2587" max="2587" width="7.44140625" style="3" customWidth="1"/>
    <col min="2588" max="2588" width="8.77734375" style="3" customWidth="1"/>
    <col min="2589" max="2816" width="12.21875" style="3"/>
    <col min="2817" max="2817" width="1.77734375" style="3" customWidth="1"/>
    <col min="2818" max="2818" width="21.44140625" style="3" customWidth="1"/>
    <col min="2819" max="2819" width="10" style="3" customWidth="1"/>
    <col min="2820" max="2820" width="7.88671875" style="3" customWidth="1"/>
    <col min="2821" max="2821" width="8.109375" style="3" customWidth="1"/>
    <col min="2822" max="2822" width="7.88671875" style="3" customWidth="1"/>
    <col min="2823" max="2823" width="8.109375" style="3" customWidth="1"/>
    <col min="2824" max="2824" width="7.88671875" style="3" customWidth="1"/>
    <col min="2825" max="2825" width="7.77734375" style="3" customWidth="1"/>
    <col min="2826" max="2826" width="7.88671875" style="3" customWidth="1"/>
    <col min="2827" max="2827" width="6.21875" style="3" customWidth="1"/>
    <col min="2828" max="2828" width="7.88671875" style="3" customWidth="1"/>
    <col min="2829" max="2829" width="8.109375" style="3" customWidth="1"/>
    <col min="2830" max="2830" width="7.88671875" style="3" customWidth="1"/>
    <col min="2831" max="2834" width="7.33203125" style="3" customWidth="1"/>
    <col min="2835" max="2836" width="9.88671875" style="3" customWidth="1"/>
    <col min="2837" max="2837" width="7.44140625" style="3" customWidth="1"/>
    <col min="2838" max="2838" width="8.77734375" style="3" customWidth="1"/>
    <col min="2839" max="2839" width="11" style="3" customWidth="1"/>
    <col min="2840" max="2840" width="7.44140625" style="3" customWidth="1"/>
    <col min="2841" max="2841" width="8.77734375" style="3" customWidth="1"/>
    <col min="2842" max="2842" width="11" style="3" customWidth="1"/>
    <col min="2843" max="2843" width="7.44140625" style="3" customWidth="1"/>
    <col min="2844" max="2844" width="8.77734375" style="3" customWidth="1"/>
    <col min="2845" max="3072" width="12.21875" style="3"/>
    <col min="3073" max="3073" width="1.77734375" style="3" customWidth="1"/>
    <col min="3074" max="3074" width="21.44140625" style="3" customWidth="1"/>
    <col min="3075" max="3075" width="10" style="3" customWidth="1"/>
    <col min="3076" max="3076" width="7.88671875" style="3" customWidth="1"/>
    <col min="3077" max="3077" width="8.109375" style="3" customWidth="1"/>
    <col min="3078" max="3078" width="7.88671875" style="3" customWidth="1"/>
    <col min="3079" max="3079" width="8.109375" style="3" customWidth="1"/>
    <col min="3080" max="3080" width="7.88671875" style="3" customWidth="1"/>
    <col min="3081" max="3081" width="7.77734375" style="3" customWidth="1"/>
    <col min="3082" max="3082" width="7.88671875" style="3" customWidth="1"/>
    <col min="3083" max="3083" width="6.21875" style="3" customWidth="1"/>
    <col min="3084" max="3084" width="7.88671875" style="3" customWidth="1"/>
    <col min="3085" max="3085" width="8.109375" style="3" customWidth="1"/>
    <col min="3086" max="3086" width="7.88671875" style="3" customWidth="1"/>
    <col min="3087" max="3090" width="7.33203125" style="3" customWidth="1"/>
    <col min="3091" max="3092" width="9.88671875" style="3" customWidth="1"/>
    <col min="3093" max="3093" width="7.44140625" style="3" customWidth="1"/>
    <col min="3094" max="3094" width="8.77734375" style="3" customWidth="1"/>
    <col min="3095" max="3095" width="11" style="3" customWidth="1"/>
    <col min="3096" max="3096" width="7.44140625" style="3" customWidth="1"/>
    <col min="3097" max="3097" width="8.77734375" style="3" customWidth="1"/>
    <col min="3098" max="3098" width="11" style="3" customWidth="1"/>
    <col min="3099" max="3099" width="7.44140625" style="3" customWidth="1"/>
    <col min="3100" max="3100" width="8.77734375" style="3" customWidth="1"/>
    <col min="3101" max="3328" width="12.21875" style="3"/>
    <col min="3329" max="3329" width="1.77734375" style="3" customWidth="1"/>
    <col min="3330" max="3330" width="21.44140625" style="3" customWidth="1"/>
    <col min="3331" max="3331" width="10" style="3" customWidth="1"/>
    <col min="3332" max="3332" width="7.88671875" style="3" customWidth="1"/>
    <col min="3333" max="3333" width="8.109375" style="3" customWidth="1"/>
    <col min="3334" max="3334" width="7.88671875" style="3" customWidth="1"/>
    <col min="3335" max="3335" width="8.109375" style="3" customWidth="1"/>
    <col min="3336" max="3336" width="7.88671875" style="3" customWidth="1"/>
    <col min="3337" max="3337" width="7.77734375" style="3" customWidth="1"/>
    <col min="3338" max="3338" width="7.88671875" style="3" customWidth="1"/>
    <col min="3339" max="3339" width="6.21875" style="3" customWidth="1"/>
    <col min="3340" max="3340" width="7.88671875" style="3" customWidth="1"/>
    <col min="3341" max="3341" width="8.109375" style="3" customWidth="1"/>
    <col min="3342" max="3342" width="7.88671875" style="3" customWidth="1"/>
    <col min="3343" max="3346" width="7.33203125" style="3" customWidth="1"/>
    <col min="3347" max="3348" width="9.88671875" style="3" customWidth="1"/>
    <col min="3349" max="3349" width="7.44140625" style="3" customWidth="1"/>
    <col min="3350" max="3350" width="8.77734375" style="3" customWidth="1"/>
    <col min="3351" max="3351" width="11" style="3" customWidth="1"/>
    <col min="3352" max="3352" width="7.44140625" style="3" customWidth="1"/>
    <col min="3353" max="3353" width="8.77734375" style="3" customWidth="1"/>
    <col min="3354" max="3354" width="11" style="3" customWidth="1"/>
    <col min="3355" max="3355" width="7.44140625" style="3" customWidth="1"/>
    <col min="3356" max="3356" width="8.77734375" style="3" customWidth="1"/>
    <col min="3357" max="3584" width="12.21875" style="3"/>
    <col min="3585" max="3585" width="1.77734375" style="3" customWidth="1"/>
    <col min="3586" max="3586" width="21.44140625" style="3" customWidth="1"/>
    <col min="3587" max="3587" width="10" style="3" customWidth="1"/>
    <col min="3588" max="3588" width="7.88671875" style="3" customWidth="1"/>
    <col min="3589" max="3589" width="8.109375" style="3" customWidth="1"/>
    <col min="3590" max="3590" width="7.88671875" style="3" customWidth="1"/>
    <col min="3591" max="3591" width="8.109375" style="3" customWidth="1"/>
    <col min="3592" max="3592" width="7.88671875" style="3" customWidth="1"/>
    <col min="3593" max="3593" width="7.77734375" style="3" customWidth="1"/>
    <col min="3594" max="3594" width="7.88671875" style="3" customWidth="1"/>
    <col min="3595" max="3595" width="6.21875" style="3" customWidth="1"/>
    <col min="3596" max="3596" width="7.88671875" style="3" customWidth="1"/>
    <col min="3597" max="3597" width="8.109375" style="3" customWidth="1"/>
    <col min="3598" max="3598" width="7.88671875" style="3" customWidth="1"/>
    <col min="3599" max="3602" width="7.33203125" style="3" customWidth="1"/>
    <col min="3603" max="3604" width="9.88671875" style="3" customWidth="1"/>
    <col min="3605" max="3605" width="7.44140625" style="3" customWidth="1"/>
    <col min="3606" max="3606" width="8.77734375" style="3" customWidth="1"/>
    <col min="3607" max="3607" width="11" style="3" customWidth="1"/>
    <col min="3608" max="3608" width="7.44140625" style="3" customWidth="1"/>
    <col min="3609" max="3609" width="8.77734375" style="3" customWidth="1"/>
    <col min="3610" max="3610" width="11" style="3" customWidth="1"/>
    <col min="3611" max="3611" width="7.44140625" style="3" customWidth="1"/>
    <col min="3612" max="3612" width="8.77734375" style="3" customWidth="1"/>
    <col min="3613" max="3840" width="12.21875" style="3"/>
    <col min="3841" max="3841" width="1.77734375" style="3" customWidth="1"/>
    <col min="3842" max="3842" width="21.44140625" style="3" customWidth="1"/>
    <col min="3843" max="3843" width="10" style="3" customWidth="1"/>
    <col min="3844" max="3844" width="7.88671875" style="3" customWidth="1"/>
    <col min="3845" max="3845" width="8.109375" style="3" customWidth="1"/>
    <col min="3846" max="3846" width="7.88671875" style="3" customWidth="1"/>
    <col min="3847" max="3847" width="8.109375" style="3" customWidth="1"/>
    <col min="3848" max="3848" width="7.88671875" style="3" customWidth="1"/>
    <col min="3849" max="3849" width="7.77734375" style="3" customWidth="1"/>
    <col min="3850" max="3850" width="7.88671875" style="3" customWidth="1"/>
    <col min="3851" max="3851" width="6.21875" style="3" customWidth="1"/>
    <col min="3852" max="3852" width="7.88671875" style="3" customWidth="1"/>
    <col min="3853" max="3853" width="8.109375" style="3" customWidth="1"/>
    <col min="3854" max="3854" width="7.88671875" style="3" customWidth="1"/>
    <col min="3855" max="3858" width="7.33203125" style="3" customWidth="1"/>
    <col min="3859" max="3860" width="9.88671875" style="3" customWidth="1"/>
    <col min="3861" max="3861" width="7.44140625" style="3" customWidth="1"/>
    <col min="3862" max="3862" width="8.77734375" style="3" customWidth="1"/>
    <col min="3863" max="3863" width="11" style="3" customWidth="1"/>
    <col min="3864" max="3864" width="7.44140625" style="3" customWidth="1"/>
    <col min="3865" max="3865" width="8.77734375" style="3" customWidth="1"/>
    <col min="3866" max="3866" width="11" style="3" customWidth="1"/>
    <col min="3867" max="3867" width="7.44140625" style="3" customWidth="1"/>
    <col min="3868" max="3868" width="8.77734375" style="3" customWidth="1"/>
    <col min="3869" max="4096" width="12.21875" style="3"/>
    <col min="4097" max="4097" width="1.77734375" style="3" customWidth="1"/>
    <col min="4098" max="4098" width="21.44140625" style="3" customWidth="1"/>
    <col min="4099" max="4099" width="10" style="3" customWidth="1"/>
    <col min="4100" max="4100" width="7.88671875" style="3" customWidth="1"/>
    <col min="4101" max="4101" width="8.109375" style="3" customWidth="1"/>
    <col min="4102" max="4102" width="7.88671875" style="3" customWidth="1"/>
    <col min="4103" max="4103" width="8.109375" style="3" customWidth="1"/>
    <col min="4104" max="4104" width="7.88671875" style="3" customWidth="1"/>
    <col min="4105" max="4105" width="7.77734375" style="3" customWidth="1"/>
    <col min="4106" max="4106" width="7.88671875" style="3" customWidth="1"/>
    <col min="4107" max="4107" width="6.21875" style="3" customWidth="1"/>
    <col min="4108" max="4108" width="7.88671875" style="3" customWidth="1"/>
    <col min="4109" max="4109" width="8.109375" style="3" customWidth="1"/>
    <col min="4110" max="4110" width="7.88671875" style="3" customWidth="1"/>
    <col min="4111" max="4114" width="7.33203125" style="3" customWidth="1"/>
    <col min="4115" max="4116" width="9.88671875" style="3" customWidth="1"/>
    <col min="4117" max="4117" width="7.44140625" style="3" customWidth="1"/>
    <col min="4118" max="4118" width="8.77734375" style="3" customWidth="1"/>
    <col min="4119" max="4119" width="11" style="3" customWidth="1"/>
    <col min="4120" max="4120" width="7.44140625" style="3" customWidth="1"/>
    <col min="4121" max="4121" width="8.77734375" style="3" customWidth="1"/>
    <col min="4122" max="4122" width="11" style="3" customWidth="1"/>
    <col min="4123" max="4123" width="7.44140625" style="3" customWidth="1"/>
    <col min="4124" max="4124" width="8.77734375" style="3" customWidth="1"/>
    <col min="4125" max="4352" width="12.21875" style="3"/>
    <col min="4353" max="4353" width="1.77734375" style="3" customWidth="1"/>
    <col min="4354" max="4354" width="21.44140625" style="3" customWidth="1"/>
    <col min="4355" max="4355" width="10" style="3" customWidth="1"/>
    <col min="4356" max="4356" width="7.88671875" style="3" customWidth="1"/>
    <col min="4357" max="4357" width="8.109375" style="3" customWidth="1"/>
    <col min="4358" max="4358" width="7.88671875" style="3" customWidth="1"/>
    <col min="4359" max="4359" width="8.109375" style="3" customWidth="1"/>
    <col min="4360" max="4360" width="7.88671875" style="3" customWidth="1"/>
    <col min="4361" max="4361" width="7.77734375" style="3" customWidth="1"/>
    <col min="4362" max="4362" width="7.88671875" style="3" customWidth="1"/>
    <col min="4363" max="4363" width="6.21875" style="3" customWidth="1"/>
    <col min="4364" max="4364" width="7.88671875" style="3" customWidth="1"/>
    <col min="4365" max="4365" width="8.109375" style="3" customWidth="1"/>
    <col min="4366" max="4366" width="7.88671875" style="3" customWidth="1"/>
    <col min="4367" max="4370" width="7.33203125" style="3" customWidth="1"/>
    <col min="4371" max="4372" width="9.88671875" style="3" customWidth="1"/>
    <col min="4373" max="4373" width="7.44140625" style="3" customWidth="1"/>
    <col min="4374" max="4374" width="8.77734375" style="3" customWidth="1"/>
    <col min="4375" max="4375" width="11" style="3" customWidth="1"/>
    <col min="4376" max="4376" width="7.44140625" style="3" customWidth="1"/>
    <col min="4377" max="4377" width="8.77734375" style="3" customWidth="1"/>
    <col min="4378" max="4378" width="11" style="3" customWidth="1"/>
    <col min="4379" max="4379" width="7.44140625" style="3" customWidth="1"/>
    <col min="4380" max="4380" width="8.77734375" style="3" customWidth="1"/>
    <col min="4381" max="4608" width="12.21875" style="3"/>
    <col min="4609" max="4609" width="1.77734375" style="3" customWidth="1"/>
    <col min="4610" max="4610" width="21.44140625" style="3" customWidth="1"/>
    <col min="4611" max="4611" width="10" style="3" customWidth="1"/>
    <col min="4612" max="4612" width="7.88671875" style="3" customWidth="1"/>
    <col min="4613" max="4613" width="8.109375" style="3" customWidth="1"/>
    <col min="4614" max="4614" width="7.88671875" style="3" customWidth="1"/>
    <col min="4615" max="4615" width="8.109375" style="3" customWidth="1"/>
    <col min="4616" max="4616" width="7.88671875" style="3" customWidth="1"/>
    <col min="4617" max="4617" width="7.77734375" style="3" customWidth="1"/>
    <col min="4618" max="4618" width="7.88671875" style="3" customWidth="1"/>
    <col min="4619" max="4619" width="6.21875" style="3" customWidth="1"/>
    <col min="4620" max="4620" width="7.88671875" style="3" customWidth="1"/>
    <col min="4621" max="4621" width="8.109375" style="3" customWidth="1"/>
    <col min="4622" max="4622" width="7.88671875" style="3" customWidth="1"/>
    <col min="4623" max="4626" width="7.33203125" style="3" customWidth="1"/>
    <col min="4627" max="4628" width="9.88671875" style="3" customWidth="1"/>
    <col min="4629" max="4629" width="7.44140625" style="3" customWidth="1"/>
    <col min="4630" max="4630" width="8.77734375" style="3" customWidth="1"/>
    <col min="4631" max="4631" width="11" style="3" customWidth="1"/>
    <col min="4632" max="4632" width="7.44140625" style="3" customWidth="1"/>
    <col min="4633" max="4633" width="8.77734375" style="3" customWidth="1"/>
    <col min="4634" max="4634" width="11" style="3" customWidth="1"/>
    <col min="4635" max="4635" width="7.44140625" style="3" customWidth="1"/>
    <col min="4636" max="4636" width="8.77734375" style="3" customWidth="1"/>
    <col min="4637" max="4864" width="12.21875" style="3"/>
    <col min="4865" max="4865" width="1.77734375" style="3" customWidth="1"/>
    <col min="4866" max="4866" width="21.44140625" style="3" customWidth="1"/>
    <col min="4867" max="4867" width="10" style="3" customWidth="1"/>
    <col min="4868" max="4868" width="7.88671875" style="3" customWidth="1"/>
    <col min="4869" max="4869" width="8.109375" style="3" customWidth="1"/>
    <col min="4870" max="4870" width="7.88671875" style="3" customWidth="1"/>
    <col min="4871" max="4871" width="8.109375" style="3" customWidth="1"/>
    <col min="4872" max="4872" width="7.88671875" style="3" customWidth="1"/>
    <col min="4873" max="4873" width="7.77734375" style="3" customWidth="1"/>
    <col min="4874" max="4874" width="7.88671875" style="3" customWidth="1"/>
    <col min="4875" max="4875" width="6.21875" style="3" customWidth="1"/>
    <col min="4876" max="4876" width="7.88671875" style="3" customWidth="1"/>
    <col min="4877" max="4877" width="8.109375" style="3" customWidth="1"/>
    <col min="4878" max="4878" width="7.88671875" style="3" customWidth="1"/>
    <col min="4879" max="4882" width="7.33203125" style="3" customWidth="1"/>
    <col min="4883" max="4884" width="9.88671875" style="3" customWidth="1"/>
    <col min="4885" max="4885" width="7.44140625" style="3" customWidth="1"/>
    <col min="4886" max="4886" width="8.77734375" style="3" customWidth="1"/>
    <col min="4887" max="4887" width="11" style="3" customWidth="1"/>
    <col min="4888" max="4888" width="7.44140625" style="3" customWidth="1"/>
    <col min="4889" max="4889" width="8.77734375" style="3" customWidth="1"/>
    <col min="4890" max="4890" width="11" style="3" customWidth="1"/>
    <col min="4891" max="4891" width="7.44140625" style="3" customWidth="1"/>
    <col min="4892" max="4892" width="8.77734375" style="3" customWidth="1"/>
    <col min="4893" max="5120" width="12.21875" style="3"/>
    <col min="5121" max="5121" width="1.77734375" style="3" customWidth="1"/>
    <col min="5122" max="5122" width="21.44140625" style="3" customWidth="1"/>
    <col min="5123" max="5123" width="10" style="3" customWidth="1"/>
    <col min="5124" max="5124" width="7.88671875" style="3" customWidth="1"/>
    <col min="5125" max="5125" width="8.109375" style="3" customWidth="1"/>
    <col min="5126" max="5126" width="7.88671875" style="3" customWidth="1"/>
    <col min="5127" max="5127" width="8.109375" style="3" customWidth="1"/>
    <col min="5128" max="5128" width="7.88671875" style="3" customWidth="1"/>
    <col min="5129" max="5129" width="7.77734375" style="3" customWidth="1"/>
    <col min="5130" max="5130" width="7.88671875" style="3" customWidth="1"/>
    <col min="5131" max="5131" width="6.21875" style="3" customWidth="1"/>
    <col min="5132" max="5132" width="7.88671875" style="3" customWidth="1"/>
    <col min="5133" max="5133" width="8.109375" style="3" customWidth="1"/>
    <col min="5134" max="5134" width="7.88671875" style="3" customWidth="1"/>
    <col min="5135" max="5138" width="7.33203125" style="3" customWidth="1"/>
    <col min="5139" max="5140" width="9.88671875" style="3" customWidth="1"/>
    <col min="5141" max="5141" width="7.44140625" style="3" customWidth="1"/>
    <col min="5142" max="5142" width="8.77734375" style="3" customWidth="1"/>
    <col min="5143" max="5143" width="11" style="3" customWidth="1"/>
    <col min="5144" max="5144" width="7.44140625" style="3" customWidth="1"/>
    <col min="5145" max="5145" width="8.77734375" style="3" customWidth="1"/>
    <col min="5146" max="5146" width="11" style="3" customWidth="1"/>
    <col min="5147" max="5147" width="7.44140625" style="3" customWidth="1"/>
    <col min="5148" max="5148" width="8.77734375" style="3" customWidth="1"/>
    <col min="5149" max="5376" width="12.21875" style="3"/>
    <col min="5377" max="5377" width="1.77734375" style="3" customWidth="1"/>
    <col min="5378" max="5378" width="21.44140625" style="3" customWidth="1"/>
    <col min="5379" max="5379" width="10" style="3" customWidth="1"/>
    <col min="5380" max="5380" width="7.88671875" style="3" customWidth="1"/>
    <col min="5381" max="5381" width="8.109375" style="3" customWidth="1"/>
    <col min="5382" max="5382" width="7.88671875" style="3" customWidth="1"/>
    <col min="5383" max="5383" width="8.109375" style="3" customWidth="1"/>
    <col min="5384" max="5384" width="7.88671875" style="3" customWidth="1"/>
    <col min="5385" max="5385" width="7.77734375" style="3" customWidth="1"/>
    <col min="5386" max="5386" width="7.88671875" style="3" customWidth="1"/>
    <col min="5387" max="5387" width="6.21875" style="3" customWidth="1"/>
    <col min="5388" max="5388" width="7.88671875" style="3" customWidth="1"/>
    <col min="5389" max="5389" width="8.109375" style="3" customWidth="1"/>
    <col min="5390" max="5390" width="7.88671875" style="3" customWidth="1"/>
    <col min="5391" max="5394" width="7.33203125" style="3" customWidth="1"/>
    <col min="5395" max="5396" width="9.88671875" style="3" customWidth="1"/>
    <col min="5397" max="5397" width="7.44140625" style="3" customWidth="1"/>
    <col min="5398" max="5398" width="8.77734375" style="3" customWidth="1"/>
    <col min="5399" max="5399" width="11" style="3" customWidth="1"/>
    <col min="5400" max="5400" width="7.44140625" style="3" customWidth="1"/>
    <col min="5401" max="5401" width="8.77734375" style="3" customWidth="1"/>
    <col min="5402" max="5402" width="11" style="3" customWidth="1"/>
    <col min="5403" max="5403" width="7.44140625" style="3" customWidth="1"/>
    <col min="5404" max="5404" width="8.77734375" style="3" customWidth="1"/>
    <col min="5405" max="5632" width="12.21875" style="3"/>
    <col min="5633" max="5633" width="1.77734375" style="3" customWidth="1"/>
    <col min="5634" max="5634" width="21.44140625" style="3" customWidth="1"/>
    <col min="5635" max="5635" width="10" style="3" customWidth="1"/>
    <col min="5636" max="5636" width="7.88671875" style="3" customWidth="1"/>
    <col min="5637" max="5637" width="8.109375" style="3" customWidth="1"/>
    <col min="5638" max="5638" width="7.88671875" style="3" customWidth="1"/>
    <col min="5639" max="5639" width="8.109375" style="3" customWidth="1"/>
    <col min="5640" max="5640" width="7.88671875" style="3" customWidth="1"/>
    <col min="5641" max="5641" width="7.77734375" style="3" customWidth="1"/>
    <col min="5642" max="5642" width="7.88671875" style="3" customWidth="1"/>
    <col min="5643" max="5643" width="6.21875" style="3" customWidth="1"/>
    <col min="5644" max="5644" width="7.88671875" style="3" customWidth="1"/>
    <col min="5645" max="5645" width="8.109375" style="3" customWidth="1"/>
    <col min="5646" max="5646" width="7.88671875" style="3" customWidth="1"/>
    <col min="5647" max="5650" width="7.33203125" style="3" customWidth="1"/>
    <col min="5651" max="5652" width="9.88671875" style="3" customWidth="1"/>
    <col min="5653" max="5653" width="7.44140625" style="3" customWidth="1"/>
    <col min="5654" max="5654" width="8.77734375" style="3" customWidth="1"/>
    <col min="5655" max="5655" width="11" style="3" customWidth="1"/>
    <col min="5656" max="5656" width="7.44140625" style="3" customWidth="1"/>
    <col min="5657" max="5657" width="8.77734375" style="3" customWidth="1"/>
    <col min="5658" max="5658" width="11" style="3" customWidth="1"/>
    <col min="5659" max="5659" width="7.44140625" style="3" customWidth="1"/>
    <col min="5660" max="5660" width="8.77734375" style="3" customWidth="1"/>
    <col min="5661" max="5888" width="12.21875" style="3"/>
    <col min="5889" max="5889" width="1.77734375" style="3" customWidth="1"/>
    <col min="5890" max="5890" width="21.44140625" style="3" customWidth="1"/>
    <col min="5891" max="5891" width="10" style="3" customWidth="1"/>
    <col min="5892" max="5892" width="7.88671875" style="3" customWidth="1"/>
    <col min="5893" max="5893" width="8.109375" style="3" customWidth="1"/>
    <col min="5894" max="5894" width="7.88671875" style="3" customWidth="1"/>
    <col min="5895" max="5895" width="8.109375" style="3" customWidth="1"/>
    <col min="5896" max="5896" width="7.88671875" style="3" customWidth="1"/>
    <col min="5897" max="5897" width="7.77734375" style="3" customWidth="1"/>
    <col min="5898" max="5898" width="7.88671875" style="3" customWidth="1"/>
    <col min="5899" max="5899" width="6.21875" style="3" customWidth="1"/>
    <col min="5900" max="5900" width="7.88671875" style="3" customWidth="1"/>
    <col min="5901" max="5901" width="8.109375" style="3" customWidth="1"/>
    <col min="5902" max="5902" width="7.88671875" style="3" customWidth="1"/>
    <col min="5903" max="5906" width="7.33203125" style="3" customWidth="1"/>
    <col min="5907" max="5908" width="9.88671875" style="3" customWidth="1"/>
    <col min="5909" max="5909" width="7.44140625" style="3" customWidth="1"/>
    <col min="5910" max="5910" width="8.77734375" style="3" customWidth="1"/>
    <col min="5911" max="5911" width="11" style="3" customWidth="1"/>
    <col min="5912" max="5912" width="7.44140625" style="3" customWidth="1"/>
    <col min="5913" max="5913" width="8.77734375" style="3" customWidth="1"/>
    <col min="5914" max="5914" width="11" style="3" customWidth="1"/>
    <col min="5915" max="5915" width="7.44140625" style="3" customWidth="1"/>
    <col min="5916" max="5916" width="8.77734375" style="3" customWidth="1"/>
    <col min="5917" max="6144" width="12.21875" style="3"/>
    <col min="6145" max="6145" width="1.77734375" style="3" customWidth="1"/>
    <col min="6146" max="6146" width="21.44140625" style="3" customWidth="1"/>
    <col min="6147" max="6147" width="10" style="3" customWidth="1"/>
    <col min="6148" max="6148" width="7.88671875" style="3" customWidth="1"/>
    <col min="6149" max="6149" width="8.109375" style="3" customWidth="1"/>
    <col min="6150" max="6150" width="7.88671875" style="3" customWidth="1"/>
    <col min="6151" max="6151" width="8.109375" style="3" customWidth="1"/>
    <col min="6152" max="6152" width="7.88671875" style="3" customWidth="1"/>
    <col min="6153" max="6153" width="7.77734375" style="3" customWidth="1"/>
    <col min="6154" max="6154" width="7.88671875" style="3" customWidth="1"/>
    <col min="6155" max="6155" width="6.21875" style="3" customWidth="1"/>
    <col min="6156" max="6156" width="7.88671875" style="3" customWidth="1"/>
    <col min="6157" max="6157" width="8.109375" style="3" customWidth="1"/>
    <col min="6158" max="6158" width="7.88671875" style="3" customWidth="1"/>
    <col min="6159" max="6162" width="7.33203125" style="3" customWidth="1"/>
    <col min="6163" max="6164" width="9.88671875" style="3" customWidth="1"/>
    <col min="6165" max="6165" width="7.44140625" style="3" customWidth="1"/>
    <col min="6166" max="6166" width="8.77734375" style="3" customWidth="1"/>
    <col min="6167" max="6167" width="11" style="3" customWidth="1"/>
    <col min="6168" max="6168" width="7.44140625" style="3" customWidth="1"/>
    <col min="6169" max="6169" width="8.77734375" style="3" customWidth="1"/>
    <col min="6170" max="6170" width="11" style="3" customWidth="1"/>
    <col min="6171" max="6171" width="7.44140625" style="3" customWidth="1"/>
    <col min="6172" max="6172" width="8.77734375" style="3" customWidth="1"/>
    <col min="6173" max="6400" width="12.21875" style="3"/>
    <col min="6401" max="6401" width="1.77734375" style="3" customWidth="1"/>
    <col min="6402" max="6402" width="21.44140625" style="3" customWidth="1"/>
    <col min="6403" max="6403" width="10" style="3" customWidth="1"/>
    <col min="6404" max="6404" width="7.88671875" style="3" customWidth="1"/>
    <col min="6405" max="6405" width="8.109375" style="3" customWidth="1"/>
    <col min="6406" max="6406" width="7.88671875" style="3" customWidth="1"/>
    <col min="6407" max="6407" width="8.109375" style="3" customWidth="1"/>
    <col min="6408" max="6408" width="7.88671875" style="3" customWidth="1"/>
    <col min="6409" max="6409" width="7.77734375" style="3" customWidth="1"/>
    <col min="6410" max="6410" width="7.88671875" style="3" customWidth="1"/>
    <col min="6411" max="6411" width="6.21875" style="3" customWidth="1"/>
    <col min="6412" max="6412" width="7.88671875" style="3" customWidth="1"/>
    <col min="6413" max="6413" width="8.109375" style="3" customWidth="1"/>
    <col min="6414" max="6414" width="7.88671875" style="3" customWidth="1"/>
    <col min="6415" max="6418" width="7.33203125" style="3" customWidth="1"/>
    <col min="6419" max="6420" width="9.88671875" style="3" customWidth="1"/>
    <col min="6421" max="6421" width="7.44140625" style="3" customWidth="1"/>
    <col min="6422" max="6422" width="8.77734375" style="3" customWidth="1"/>
    <col min="6423" max="6423" width="11" style="3" customWidth="1"/>
    <col min="6424" max="6424" width="7.44140625" style="3" customWidth="1"/>
    <col min="6425" max="6425" width="8.77734375" style="3" customWidth="1"/>
    <col min="6426" max="6426" width="11" style="3" customWidth="1"/>
    <col min="6427" max="6427" width="7.44140625" style="3" customWidth="1"/>
    <col min="6428" max="6428" width="8.77734375" style="3" customWidth="1"/>
    <col min="6429" max="6656" width="12.21875" style="3"/>
    <col min="6657" max="6657" width="1.77734375" style="3" customWidth="1"/>
    <col min="6658" max="6658" width="21.44140625" style="3" customWidth="1"/>
    <col min="6659" max="6659" width="10" style="3" customWidth="1"/>
    <col min="6660" max="6660" width="7.88671875" style="3" customWidth="1"/>
    <col min="6661" max="6661" width="8.109375" style="3" customWidth="1"/>
    <col min="6662" max="6662" width="7.88671875" style="3" customWidth="1"/>
    <col min="6663" max="6663" width="8.109375" style="3" customWidth="1"/>
    <col min="6664" max="6664" width="7.88671875" style="3" customWidth="1"/>
    <col min="6665" max="6665" width="7.77734375" style="3" customWidth="1"/>
    <col min="6666" max="6666" width="7.88671875" style="3" customWidth="1"/>
    <col min="6667" max="6667" width="6.21875" style="3" customWidth="1"/>
    <col min="6668" max="6668" width="7.88671875" style="3" customWidth="1"/>
    <col min="6669" max="6669" width="8.109375" style="3" customWidth="1"/>
    <col min="6670" max="6670" width="7.88671875" style="3" customWidth="1"/>
    <col min="6671" max="6674" width="7.33203125" style="3" customWidth="1"/>
    <col min="6675" max="6676" width="9.88671875" style="3" customWidth="1"/>
    <col min="6677" max="6677" width="7.44140625" style="3" customWidth="1"/>
    <col min="6678" max="6678" width="8.77734375" style="3" customWidth="1"/>
    <col min="6679" max="6679" width="11" style="3" customWidth="1"/>
    <col min="6680" max="6680" width="7.44140625" style="3" customWidth="1"/>
    <col min="6681" max="6681" width="8.77734375" style="3" customWidth="1"/>
    <col min="6682" max="6682" width="11" style="3" customWidth="1"/>
    <col min="6683" max="6683" width="7.44140625" style="3" customWidth="1"/>
    <col min="6684" max="6684" width="8.77734375" style="3" customWidth="1"/>
    <col min="6685" max="6912" width="12.21875" style="3"/>
    <col min="6913" max="6913" width="1.77734375" style="3" customWidth="1"/>
    <col min="6914" max="6914" width="21.44140625" style="3" customWidth="1"/>
    <col min="6915" max="6915" width="10" style="3" customWidth="1"/>
    <col min="6916" max="6916" width="7.88671875" style="3" customWidth="1"/>
    <col min="6917" max="6917" width="8.109375" style="3" customWidth="1"/>
    <col min="6918" max="6918" width="7.88671875" style="3" customWidth="1"/>
    <col min="6919" max="6919" width="8.109375" style="3" customWidth="1"/>
    <col min="6920" max="6920" width="7.88671875" style="3" customWidth="1"/>
    <col min="6921" max="6921" width="7.77734375" style="3" customWidth="1"/>
    <col min="6922" max="6922" width="7.88671875" style="3" customWidth="1"/>
    <col min="6923" max="6923" width="6.21875" style="3" customWidth="1"/>
    <col min="6924" max="6924" width="7.88671875" style="3" customWidth="1"/>
    <col min="6925" max="6925" width="8.109375" style="3" customWidth="1"/>
    <col min="6926" max="6926" width="7.88671875" style="3" customWidth="1"/>
    <col min="6927" max="6930" width="7.33203125" style="3" customWidth="1"/>
    <col min="6931" max="6932" width="9.88671875" style="3" customWidth="1"/>
    <col min="6933" max="6933" width="7.44140625" style="3" customWidth="1"/>
    <col min="6934" max="6934" width="8.77734375" style="3" customWidth="1"/>
    <col min="6935" max="6935" width="11" style="3" customWidth="1"/>
    <col min="6936" max="6936" width="7.44140625" style="3" customWidth="1"/>
    <col min="6937" max="6937" width="8.77734375" style="3" customWidth="1"/>
    <col min="6938" max="6938" width="11" style="3" customWidth="1"/>
    <col min="6939" max="6939" width="7.44140625" style="3" customWidth="1"/>
    <col min="6940" max="6940" width="8.77734375" style="3" customWidth="1"/>
    <col min="6941" max="7168" width="12.21875" style="3"/>
    <col min="7169" max="7169" width="1.77734375" style="3" customWidth="1"/>
    <col min="7170" max="7170" width="21.44140625" style="3" customWidth="1"/>
    <col min="7171" max="7171" width="10" style="3" customWidth="1"/>
    <col min="7172" max="7172" width="7.88671875" style="3" customWidth="1"/>
    <col min="7173" max="7173" width="8.109375" style="3" customWidth="1"/>
    <col min="7174" max="7174" width="7.88671875" style="3" customWidth="1"/>
    <col min="7175" max="7175" width="8.109375" style="3" customWidth="1"/>
    <col min="7176" max="7176" width="7.88671875" style="3" customWidth="1"/>
    <col min="7177" max="7177" width="7.77734375" style="3" customWidth="1"/>
    <col min="7178" max="7178" width="7.88671875" style="3" customWidth="1"/>
    <col min="7179" max="7179" width="6.21875" style="3" customWidth="1"/>
    <col min="7180" max="7180" width="7.88671875" style="3" customWidth="1"/>
    <col min="7181" max="7181" width="8.109375" style="3" customWidth="1"/>
    <col min="7182" max="7182" width="7.88671875" style="3" customWidth="1"/>
    <col min="7183" max="7186" width="7.33203125" style="3" customWidth="1"/>
    <col min="7187" max="7188" width="9.88671875" style="3" customWidth="1"/>
    <col min="7189" max="7189" width="7.44140625" style="3" customWidth="1"/>
    <col min="7190" max="7190" width="8.77734375" style="3" customWidth="1"/>
    <col min="7191" max="7191" width="11" style="3" customWidth="1"/>
    <col min="7192" max="7192" width="7.44140625" style="3" customWidth="1"/>
    <col min="7193" max="7193" width="8.77734375" style="3" customWidth="1"/>
    <col min="7194" max="7194" width="11" style="3" customWidth="1"/>
    <col min="7195" max="7195" width="7.44140625" style="3" customWidth="1"/>
    <col min="7196" max="7196" width="8.77734375" style="3" customWidth="1"/>
    <col min="7197" max="7424" width="12.21875" style="3"/>
    <col min="7425" max="7425" width="1.77734375" style="3" customWidth="1"/>
    <col min="7426" max="7426" width="21.44140625" style="3" customWidth="1"/>
    <col min="7427" max="7427" width="10" style="3" customWidth="1"/>
    <col min="7428" max="7428" width="7.88671875" style="3" customWidth="1"/>
    <col min="7429" max="7429" width="8.109375" style="3" customWidth="1"/>
    <col min="7430" max="7430" width="7.88671875" style="3" customWidth="1"/>
    <col min="7431" max="7431" width="8.109375" style="3" customWidth="1"/>
    <col min="7432" max="7432" width="7.88671875" style="3" customWidth="1"/>
    <col min="7433" max="7433" width="7.77734375" style="3" customWidth="1"/>
    <col min="7434" max="7434" width="7.88671875" style="3" customWidth="1"/>
    <col min="7435" max="7435" width="6.21875" style="3" customWidth="1"/>
    <col min="7436" max="7436" width="7.88671875" style="3" customWidth="1"/>
    <col min="7437" max="7437" width="8.109375" style="3" customWidth="1"/>
    <col min="7438" max="7438" width="7.88671875" style="3" customWidth="1"/>
    <col min="7439" max="7442" width="7.33203125" style="3" customWidth="1"/>
    <col min="7443" max="7444" width="9.88671875" style="3" customWidth="1"/>
    <col min="7445" max="7445" width="7.44140625" style="3" customWidth="1"/>
    <col min="7446" max="7446" width="8.77734375" style="3" customWidth="1"/>
    <col min="7447" max="7447" width="11" style="3" customWidth="1"/>
    <col min="7448" max="7448" width="7.44140625" style="3" customWidth="1"/>
    <col min="7449" max="7449" width="8.77734375" style="3" customWidth="1"/>
    <col min="7450" max="7450" width="11" style="3" customWidth="1"/>
    <col min="7451" max="7451" width="7.44140625" style="3" customWidth="1"/>
    <col min="7452" max="7452" width="8.77734375" style="3" customWidth="1"/>
    <col min="7453" max="7680" width="12.21875" style="3"/>
    <col min="7681" max="7681" width="1.77734375" style="3" customWidth="1"/>
    <col min="7682" max="7682" width="21.44140625" style="3" customWidth="1"/>
    <col min="7683" max="7683" width="10" style="3" customWidth="1"/>
    <col min="7684" max="7684" width="7.88671875" style="3" customWidth="1"/>
    <col min="7685" max="7685" width="8.109375" style="3" customWidth="1"/>
    <col min="7686" max="7686" width="7.88671875" style="3" customWidth="1"/>
    <col min="7687" max="7687" width="8.109375" style="3" customWidth="1"/>
    <col min="7688" max="7688" width="7.88671875" style="3" customWidth="1"/>
    <col min="7689" max="7689" width="7.77734375" style="3" customWidth="1"/>
    <col min="7690" max="7690" width="7.88671875" style="3" customWidth="1"/>
    <col min="7691" max="7691" width="6.21875" style="3" customWidth="1"/>
    <col min="7692" max="7692" width="7.88671875" style="3" customWidth="1"/>
    <col min="7693" max="7693" width="8.109375" style="3" customWidth="1"/>
    <col min="7694" max="7694" width="7.88671875" style="3" customWidth="1"/>
    <col min="7695" max="7698" width="7.33203125" style="3" customWidth="1"/>
    <col min="7699" max="7700" width="9.88671875" style="3" customWidth="1"/>
    <col min="7701" max="7701" width="7.44140625" style="3" customWidth="1"/>
    <col min="7702" max="7702" width="8.77734375" style="3" customWidth="1"/>
    <col min="7703" max="7703" width="11" style="3" customWidth="1"/>
    <col min="7704" max="7704" width="7.44140625" style="3" customWidth="1"/>
    <col min="7705" max="7705" width="8.77734375" style="3" customWidth="1"/>
    <col min="7706" max="7706" width="11" style="3" customWidth="1"/>
    <col min="7707" max="7707" width="7.44140625" style="3" customWidth="1"/>
    <col min="7708" max="7708" width="8.77734375" style="3" customWidth="1"/>
    <col min="7709" max="7936" width="12.21875" style="3"/>
    <col min="7937" max="7937" width="1.77734375" style="3" customWidth="1"/>
    <col min="7938" max="7938" width="21.44140625" style="3" customWidth="1"/>
    <col min="7939" max="7939" width="10" style="3" customWidth="1"/>
    <col min="7940" max="7940" width="7.88671875" style="3" customWidth="1"/>
    <col min="7941" max="7941" width="8.109375" style="3" customWidth="1"/>
    <col min="7942" max="7942" width="7.88671875" style="3" customWidth="1"/>
    <col min="7943" max="7943" width="8.109375" style="3" customWidth="1"/>
    <col min="7944" max="7944" width="7.88671875" style="3" customWidth="1"/>
    <col min="7945" max="7945" width="7.77734375" style="3" customWidth="1"/>
    <col min="7946" max="7946" width="7.88671875" style="3" customWidth="1"/>
    <col min="7947" max="7947" width="6.21875" style="3" customWidth="1"/>
    <col min="7948" max="7948" width="7.88671875" style="3" customWidth="1"/>
    <col min="7949" max="7949" width="8.109375" style="3" customWidth="1"/>
    <col min="7950" max="7950" width="7.88671875" style="3" customWidth="1"/>
    <col min="7951" max="7954" width="7.33203125" style="3" customWidth="1"/>
    <col min="7955" max="7956" width="9.88671875" style="3" customWidth="1"/>
    <col min="7957" max="7957" width="7.44140625" style="3" customWidth="1"/>
    <col min="7958" max="7958" width="8.77734375" style="3" customWidth="1"/>
    <col min="7959" max="7959" width="11" style="3" customWidth="1"/>
    <col min="7960" max="7960" width="7.44140625" style="3" customWidth="1"/>
    <col min="7961" max="7961" width="8.77734375" style="3" customWidth="1"/>
    <col min="7962" max="7962" width="11" style="3" customWidth="1"/>
    <col min="7963" max="7963" width="7.44140625" style="3" customWidth="1"/>
    <col min="7964" max="7964" width="8.77734375" style="3" customWidth="1"/>
    <col min="7965" max="8192" width="12.21875" style="3"/>
    <col min="8193" max="8193" width="1.77734375" style="3" customWidth="1"/>
    <col min="8194" max="8194" width="21.44140625" style="3" customWidth="1"/>
    <col min="8195" max="8195" width="10" style="3" customWidth="1"/>
    <col min="8196" max="8196" width="7.88671875" style="3" customWidth="1"/>
    <col min="8197" max="8197" width="8.109375" style="3" customWidth="1"/>
    <col min="8198" max="8198" width="7.88671875" style="3" customWidth="1"/>
    <col min="8199" max="8199" width="8.109375" style="3" customWidth="1"/>
    <col min="8200" max="8200" width="7.88671875" style="3" customWidth="1"/>
    <col min="8201" max="8201" width="7.77734375" style="3" customWidth="1"/>
    <col min="8202" max="8202" width="7.88671875" style="3" customWidth="1"/>
    <col min="8203" max="8203" width="6.21875" style="3" customWidth="1"/>
    <col min="8204" max="8204" width="7.88671875" style="3" customWidth="1"/>
    <col min="8205" max="8205" width="8.109375" style="3" customWidth="1"/>
    <col min="8206" max="8206" width="7.88671875" style="3" customWidth="1"/>
    <col min="8207" max="8210" width="7.33203125" style="3" customWidth="1"/>
    <col min="8211" max="8212" width="9.88671875" style="3" customWidth="1"/>
    <col min="8213" max="8213" width="7.44140625" style="3" customWidth="1"/>
    <col min="8214" max="8214" width="8.77734375" style="3" customWidth="1"/>
    <col min="8215" max="8215" width="11" style="3" customWidth="1"/>
    <col min="8216" max="8216" width="7.44140625" style="3" customWidth="1"/>
    <col min="8217" max="8217" width="8.77734375" style="3" customWidth="1"/>
    <col min="8218" max="8218" width="11" style="3" customWidth="1"/>
    <col min="8219" max="8219" width="7.44140625" style="3" customWidth="1"/>
    <col min="8220" max="8220" width="8.77734375" style="3" customWidth="1"/>
    <col min="8221" max="8448" width="12.21875" style="3"/>
    <col min="8449" max="8449" width="1.77734375" style="3" customWidth="1"/>
    <col min="8450" max="8450" width="21.44140625" style="3" customWidth="1"/>
    <col min="8451" max="8451" width="10" style="3" customWidth="1"/>
    <col min="8452" max="8452" width="7.88671875" style="3" customWidth="1"/>
    <col min="8453" max="8453" width="8.109375" style="3" customWidth="1"/>
    <col min="8454" max="8454" width="7.88671875" style="3" customWidth="1"/>
    <col min="8455" max="8455" width="8.109375" style="3" customWidth="1"/>
    <col min="8456" max="8456" width="7.88671875" style="3" customWidth="1"/>
    <col min="8457" max="8457" width="7.77734375" style="3" customWidth="1"/>
    <col min="8458" max="8458" width="7.88671875" style="3" customWidth="1"/>
    <col min="8459" max="8459" width="6.21875" style="3" customWidth="1"/>
    <col min="8460" max="8460" width="7.88671875" style="3" customWidth="1"/>
    <col min="8461" max="8461" width="8.109375" style="3" customWidth="1"/>
    <col min="8462" max="8462" width="7.88671875" style="3" customWidth="1"/>
    <col min="8463" max="8466" width="7.33203125" style="3" customWidth="1"/>
    <col min="8467" max="8468" width="9.88671875" style="3" customWidth="1"/>
    <col min="8469" max="8469" width="7.44140625" style="3" customWidth="1"/>
    <col min="8470" max="8470" width="8.77734375" style="3" customWidth="1"/>
    <col min="8471" max="8471" width="11" style="3" customWidth="1"/>
    <col min="8472" max="8472" width="7.44140625" style="3" customWidth="1"/>
    <col min="8473" max="8473" width="8.77734375" style="3" customWidth="1"/>
    <col min="8474" max="8474" width="11" style="3" customWidth="1"/>
    <col min="8475" max="8475" width="7.44140625" style="3" customWidth="1"/>
    <col min="8476" max="8476" width="8.77734375" style="3" customWidth="1"/>
    <col min="8477" max="8704" width="12.21875" style="3"/>
    <col min="8705" max="8705" width="1.77734375" style="3" customWidth="1"/>
    <col min="8706" max="8706" width="21.44140625" style="3" customWidth="1"/>
    <col min="8707" max="8707" width="10" style="3" customWidth="1"/>
    <col min="8708" max="8708" width="7.88671875" style="3" customWidth="1"/>
    <col min="8709" max="8709" width="8.109375" style="3" customWidth="1"/>
    <col min="8710" max="8710" width="7.88671875" style="3" customWidth="1"/>
    <col min="8711" max="8711" width="8.109375" style="3" customWidth="1"/>
    <col min="8712" max="8712" width="7.88671875" style="3" customWidth="1"/>
    <col min="8713" max="8713" width="7.77734375" style="3" customWidth="1"/>
    <col min="8714" max="8714" width="7.88671875" style="3" customWidth="1"/>
    <col min="8715" max="8715" width="6.21875" style="3" customWidth="1"/>
    <col min="8716" max="8716" width="7.88671875" style="3" customWidth="1"/>
    <col min="8717" max="8717" width="8.109375" style="3" customWidth="1"/>
    <col min="8718" max="8718" width="7.88671875" style="3" customWidth="1"/>
    <col min="8719" max="8722" width="7.33203125" style="3" customWidth="1"/>
    <col min="8723" max="8724" width="9.88671875" style="3" customWidth="1"/>
    <col min="8725" max="8725" width="7.44140625" style="3" customWidth="1"/>
    <col min="8726" max="8726" width="8.77734375" style="3" customWidth="1"/>
    <col min="8727" max="8727" width="11" style="3" customWidth="1"/>
    <col min="8728" max="8728" width="7.44140625" style="3" customWidth="1"/>
    <col min="8729" max="8729" width="8.77734375" style="3" customWidth="1"/>
    <col min="8730" max="8730" width="11" style="3" customWidth="1"/>
    <col min="8731" max="8731" width="7.44140625" style="3" customWidth="1"/>
    <col min="8732" max="8732" width="8.77734375" style="3" customWidth="1"/>
    <col min="8733" max="8960" width="12.21875" style="3"/>
    <col min="8961" max="8961" width="1.77734375" style="3" customWidth="1"/>
    <col min="8962" max="8962" width="21.44140625" style="3" customWidth="1"/>
    <col min="8963" max="8963" width="10" style="3" customWidth="1"/>
    <col min="8964" max="8964" width="7.88671875" style="3" customWidth="1"/>
    <col min="8965" max="8965" width="8.109375" style="3" customWidth="1"/>
    <col min="8966" max="8966" width="7.88671875" style="3" customWidth="1"/>
    <col min="8967" max="8967" width="8.109375" style="3" customWidth="1"/>
    <col min="8968" max="8968" width="7.88671875" style="3" customWidth="1"/>
    <col min="8969" max="8969" width="7.77734375" style="3" customWidth="1"/>
    <col min="8970" max="8970" width="7.88671875" style="3" customWidth="1"/>
    <col min="8971" max="8971" width="6.21875" style="3" customWidth="1"/>
    <col min="8972" max="8972" width="7.88671875" style="3" customWidth="1"/>
    <col min="8973" max="8973" width="8.109375" style="3" customWidth="1"/>
    <col min="8974" max="8974" width="7.88671875" style="3" customWidth="1"/>
    <col min="8975" max="8978" width="7.33203125" style="3" customWidth="1"/>
    <col min="8979" max="8980" width="9.88671875" style="3" customWidth="1"/>
    <col min="8981" max="8981" width="7.44140625" style="3" customWidth="1"/>
    <col min="8982" max="8982" width="8.77734375" style="3" customWidth="1"/>
    <col min="8983" max="8983" width="11" style="3" customWidth="1"/>
    <col min="8984" max="8984" width="7.44140625" style="3" customWidth="1"/>
    <col min="8985" max="8985" width="8.77734375" style="3" customWidth="1"/>
    <col min="8986" max="8986" width="11" style="3" customWidth="1"/>
    <col min="8987" max="8987" width="7.44140625" style="3" customWidth="1"/>
    <col min="8988" max="8988" width="8.77734375" style="3" customWidth="1"/>
    <col min="8989" max="9216" width="12.21875" style="3"/>
    <col min="9217" max="9217" width="1.77734375" style="3" customWidth="1"/>
    <col min="9218" max="9218" width="21.44140625" style="3" customWidth="1"/>
    <col min="9219" max="9219" width="10" style="3" customWidth="1"/>
    <col min="9220" max="9220" width="7.88671875" style="3" customWidth="1"/>
    <col min="9221" max="9221" width="8.109375" style="3" customWidth="1"/>
    <col min="9222" max="9222" width="7.88671875" style="3" customWidth="1"/>
    <col min="9223" max="9223" width="8.109375" style="3" customWidth="1"/>
    <col min="9224" max="9224" width="7.88671875" style="3" customWidth="1"/>
    <col min="9225" max="9225" width="7.77734375" style="3" customWidth="1"/>
    <col min="9226" max="9226" width="7.88671875" style="3" customWidth="1"/>
    <col min="9227" max="9227" width="6.21875" style="3" customWidth="1"/>
    <col min="9228" max="9228" width="7.88671875" style="3" customWidth="1"/>
    <col min="9229" max="9229" width="8.109375" style="3" customWidth="1"/>
    <col min="9230" max="9230" width="7.88671875" style="3" customWidth="1"/>
    <col min="9231" max="9234" width="7.33203125" style="3" customWidth="1"/>
    <col min="9235" max="9236" width="9.88671875" style="3" customWidth="1"/>
    <col min="9237" max="9237" width="7.44140625" style="3" customWidth="1"/>
    <col min="9238" max="9238" width="8.77734375" style="3" customWidth="1"/>
    <col min="9239" max="9239" width="11" style="3" customWidth="1"/>
    <col min="9240" max="9240" width="7.44140625" style="3" customWidth="1"/>
    <col min="9241" max="9241" width="8.77734375" style="3" customWidth="1"/>
    <col min="9242" max="9242" width="11" style="3" customWidth="1"/>
    <col min="9243" max="9243" width="7.44140625" style="3" customWidth="1"/>
    <col min="9244" max="9244" width="8.77734375" style="3" customWidth="1"/>
    <col min="9245" max="9472" width="12.21875" style="3"/>
    <col min="9473" max="9473" width="1.77734375" style="3" customWidth="1"/>
    <col min="9474" max="9474" width="21.44140625" style="3" customWidth="1"/>
    <col min="9475" max="9475" width="10" style="3" customWidth="1"/>
    <col min="9476" max="9476" width="7.88671875" style="3" customWidth="1"/>
    <col min="9477" max="9477" width="8.109375" style="3" customWidth="1"/>
    <col min="9478" max="9478" width="7.88671875" style="3" customWidth="1"/>
    <col min="9479" max="9479" width="8.109375" style="3" customWidth="1"/>
    <col min="9480" max="9480" width="7.88671875" style="3" customWidth="1"/>
    <col min="9481" max="9481" width="7.77734375" style="3" customWidth="1"/>
    <col min="9482" max="9482" width="7.88671875" style="3" customWidth="1"/>
    <col min="9483" max="9483" width="6.21875" style="3" customWidth="1"/>
    <col min="9484" max="9484" width="7.88671875" style="3" customWidth="1"/>
    <col min="9485" max="9485" width="8.109375" style="3" customWidth="1"/>
    <col min="9486" max="9486" width="7.88671875" style="3" customWidth="1"/>
    <col min="9487" max="9490" width="7.33203125" style="3" customWidth="1"/>
    <col min="9491" max="9492" width="9.88671875" style="3" customWidth="1"/>
    <col min="9493" max="9493" width="7.44140625" style="3" customWidth="1"/>
    <col min="9494" max="9494" width="8.77734375" style="3" customWidth="1"/>
    <col min="9495" max="9495" width="11" style="3" customWidth="1"/>
    <col min="9496" max="9496" width="7.44140625" style="3" customWidth="1"/>
    <col min="9497" max="9497" width="8.77734375" style="3" customWidth="1"/>
    <col min="9498" max="9498" width="11" style="3" customWidth="1"/>
    <col min="9499" max="9499" width="7.44140625" style="3" customWidth="1"/>
    <col min="9500" max="9500" width="8.77734375" style="3" customWidth="1"/>
    <col min="9501" max="9728" width="12.21875" style="3"/>
    <col min="9729" max="9729" width="1.77734375" style="3" customWidth="1"/>
    <col min="9730" max="9730" width="21.44140625" style="3" customWidth="1"/>
    <col min="9731" max="9731" width="10" style="3" customWidth="1"/>
    <col min="9732" max="9732" width="7.88671875" style="3" customWidth="1"/>
    <col min="9733" max="9733" width="8.109375" style="3" customWidth="1"/>
    <col min="9734" max="9734" width="7.88671875" style="3" customWidth="1"/>
    <col min="9735" max="9735" width="8.109375" style="3" customWidth="1"/>
    <col min="9736" max="9736" width="7.88671875" style="3" customWidth="1"/>
    <col min="9737" max="9737" width="7.77734375" style="3" customWidth="1"/>
    <col min="9738" max="9738" width="7.88671875" style="3" customWidth="1"/>
    <col min="9739" max="9739" width="6.21875" style="3" customWidth="1"/>
    <col min="9740" max="9740" width="7.88671875" style="3" customWidth="1"/>
    <col min="9741" max="9741" width="8.109375" style="3" customWidth="1"/>
    <col min="9742" max="9742" width="7.88671875" style="3" customWidth="1"/>
    <col min="9743" max="9746" width="7.33203125" style="3" customWidth="1"/>
    <col min="9747" max="9748" width="9.88671875" style="3" customWidth="1"/>
    <col min="9749" max="9749" width="7.44140625" style="3" customWidth="1"/>
    <col min="9750" max="9750" width="8.77734375" style="3" customWidth="1"/>
    <col min="9751" max="9751" width="11" style="3" customWidth="1"/>
    <col min="9752" max="9752" width="7.44140625" style="3" customWidth="1"/>
    <col min="9753" max="9753" width="8.77734375" style="3" customWidth="1"/>
    <col min="9754" max="9754" width="11" style="3" customWidth="1"/>
    <col min="9755" max="9755" width="7.44140625" style="3" customWidth="1"/>
    <col min="9756" max="9756" width="8.77734375" style="3" customWidth="1"/>
    <col min="9757" max="9984" width="12.21875" style="3"/>
    <col min="9985" max="9985" width="1.77734375" style="3" customWidth="1"/>
    <col min="9986" max="9986" width="21.44140625" style="3" customWidth="1"/>
    <col min="9987" max="9987" width="10" style="3" customWidth="1"/>
    <col min="9988" max="9988" width="7.88671875" style="3" customWidth="1"/>
    <col min="9989" max="9989" width="8.109375" style="3" customWidth="1"/>
    <col min="9990" max="9990" width="7.88671875" style="3" customWidth="1"/>
    <col min="9991" max="9991" width="8.109375" style="3" customWidth="1"/>
    <col min="9992" max="9992" width="7.88671875" style="3" customWidth="1"/>
    <col min="9993" max="9993" width="7.77734375" style="3" customWidth="1"/>
    <col min="9994" max="9994" width="7.88671875" style="3" customWidth="1"/>
    <col min="9995" max="9995" width="6.21875" style="3" customWidth="1"/>
    <col min="9996" max="9996" width="7.88671875" style="3" customWidth="1"/>
    <col min="9997" max="9997" width="8.109375" style="3" customWidth="1"/>
    <col min="9998" max="9998" width="7.88671875" style="3" customWidth="1"/>
    <col min="9999" max="10002" width="7.33203125" style="3" customWidth="1"/>
    <col min="10003" max="10004" width="9.88671875" style="3" customWidth="1"/>
    <col min="10005" max="10005" width="7.44140625" style="3" customWidth="1"/>
    <col min="10006" max="10006" width="8.77734375" style="3" customWidth="1"/>
    <col min="10007" max="10007" width="11" style="3" customWidth="1"/>
    <col min="10008" max="10008" width="7.44140625" style="3" customWidth="1"/>
    <col min="10009" max="10009" width="8.77734375" style="3" customWidth="1"/>
    <col min="10010" max="10010" width="11" style="3" customWidth="1"/>
    <col min="10011" max="10011" width="7.44140625" style="3" customWidth="1"/>
    <col min="10012" max="10012" width="8.77734375" style="3" customWidth="1"/>
    <col min="10013" max="10240" width="12.21875" style="3"/>
    <col min="10241" max="10241" width="1.77734375" style="3" customWidth="1"/>
    <col min="10242" max="10242" width="21.44140625" style="3" customWidth="1"/>
    <col min="10243" max="10243" width="10" style="3" customWidth="1"/>
    <col min="10244" max="10244" width="7.88671875" style="3" customWidth="1"/>
    <col min="10245" max="10245" width="8.109375" style="3" customWidth="1"/>
    <col min="10246" max="10246" width="7.88671875" style="3" customWidth="1"/>
    <col min="10247" max="10247" width="8.109375" style="3" customWidth="1"/>
    <col min="10248" max="10248" width="7.88671875" style="3" customWidth="1"/>
    <col min="10249" max="10249" width="7.77734375" style="3" customWidth="1"/>
    <col min="10250" max="10250" width="7.88671875" style="3" customWidth="1"/>
    <col min="10251" max="10251" width="6.21875" style="3" customWidth="1"/>
    <col min="10252" max="10252" width="7.88671875" style="3" customWidth="1"/>
    <col min="10253" max="10253" width="8.109375" style="3" customWidth="1"/>
    <col min="10254" max="10254" width="7.88671875" style="3" customWidth="1"/>
    <col min="10255" max="10258" width="7.33203125" style="3" customWidth="1"/>
    <col min="10259" max="10260" width="9.88671875" style="3" customWidth="1"/>
    <col min="10261" max="10261" width="7.44140625" style="3" customWidth="1"/>
    <col min="10262" max="10262" width="8.77734375" style="3" customWidth="1"/>
    <col min="10263" max="10263" width="11" style="3" customWidth="1"/>
    <col min="10264" max="10264" width="7.44140625" style="3" customWidth="1"/>
    <col min="10265" max="10265" width="8.77734375" style="3" customWidth="1"/>
    <col min="10266" max="10266" width="11" style="3" customWidth="1"/>
    <col min="10267" max="10267" width="7.44140625" style="3" customWidth="1"/>
    <col min="10268" max="10268" width="8.77734375" style="3" customWidth="1"/>
    <col min="10269" max="10496" width="12.21875" style="3"/>
    <col min="10497" max="10497" width="1.77734375" style="3" customWidth="1"/>
    <col min="10498" max="10498" width="21.44140625" style="3" customWidth="1"/>
    <col min="10499" max="10499" width="10" style="3" customWidth="1"/>
    <col min="10500" max="10500" width="7.88671875" style="3" customWidth="1"/>
    <col min="10501" max="10501" width="8.109375" style="3" customWidth="1"/>
    <col min="10502" max="10502" width="7.88671875" style="3" customWidth="1"/>
    <col min="10503" max="10503" width="8.109375" style="3" customWidth="1"/>
    <col min="10504" max="10504" width="7.88671875" style="3" customWidth="1"/>
    <col min="10505" max="10505" width="7.77734375" style="3" customWidth="1"/>
    <col min="10506" max="10506" width="7.88671875" style="3" customWidth="1"/>
    <col min="10507" max="10507" width="6.21875" style="3" customWidth="1"/>
    <col min="10508" max="10508" width="7.88671875" style="3" customWidth="1"/>
    <col min="10509" max="10509" width="8.109375" style="3" customWidth="1"/>
    <col min="10510" max="10510" width="7.88671875" style="3" customWidth="1"/>
    <col min="10511" max="10514" width="7.33203125" style="3" customWidth="1"/>
    <col min="10515" max="10516" width="9.88671875" style="3" customWidth="1"/>
    <col min="10517" max="10517" width="7.44140625" style="3" customWidth="1"/>
    <col min="10518" max="10518" width="8.77734375" style="3" customWidth="1"/>
    <col min="10519" max="10519" width="11" style="3" customWidth="1"/>
    <col min="10520" max="10520" width="7.44140625" style="3" customWidth="1"/>
    <col min="10521" max="10521" width="8.77734375" style="3" customWidth="1"/>
    <col min="10522" max="10522" width="11" style="3" customWidth="1"/>
    <col min="10523" max="10523" width="7.44140625" style="3" customWidth="1"/>
    <col min="10524" max="10524" width="8.77734375" style="3" customWidth="1"/>
    <col min="10525" max="10752" width="12.21875" style="3"/>
    <col min="10753" max="10753" width="1.77734375" style="3" customWidth="1"/>
    <col min="10754" max="10754" width="21.44140625" style="3" customWidth="1"/>
    <col min="10755" max="10755" width="10" style="3" customWidth="1"/>
    <col min="10756" max="10756" width="7.88671875" style="3" customWidth="1"/>
    <col min="10757" max="10757" width="8.109375" style="3" customWidth="1"/>
    <col min="10758" max="10758" width="7.88671875" style="3" customWidth="1"/>
    <col min="10759" max="10759" width="8.109375" style="3" customWidth="1"/>
    <col min="10760" max="10760" width="7.88671875" style="3" customWidth="1"/>
    <col min="10761" max="10761" width="7.77734375" style="3" customWidth="1"/>
    <col min="10762" max="10762" width="7.88671875" style="3" customWidth="1"/>
    <col min="10763" max="10763" width="6.21875" style="3" customWidth="1"/>
    <col min="10764" max="10764" width="7.88671875" style="3" customWidth="1"/>
    <col min="10765" max="10765" width="8.109375" style="3" customWidth="1"/>
    <col min="10766" max="10766" width="7.88671875" style="3" customWidth="1"/>
    <col min="10767" max="10770" width="7.33203125" style="3" customWidth="1"/>
    <col min="10771" max="10772" width="9.88671875" style="3" customWidth="1"/>
    <col min="10773" max="10773" width="7.44140625" style="3" customWidth="1"/>
    <col min="10774" max="10774" width="8.77734375" style="3" customWidth="1"/>
    <col min="10775" max="10775" width="11" style="3" customWidth="1"/>
    <col min="10776" max="10776" width="7.44140625" style="3" customWidth="1"/>
    <col min="10777" max="10777" width="8.77734375" style="3" customWidth="1"/>
    <col min="10778" max="10778" width="11" style="3" customWidth="1"/>
    <col min="10779" max="10779" width="7.44140625" style="3" customWidth="1"/>
    <col min="10780" max="10780" width="8.77734375" style="3" customWidth="1"/>
    <col min="10781" max="11008" width="12.21875" style="3"/>
    <col min="11009" max="11009" width="1.77734375" style="3" customWidth="1"/>
    <col min="11010" max="11010" width="21.44140625" style="3" customWidth="1"/>
    <col min="11011" max="11011" width="10" style="3" customWidth="1"/>
    <col min="11012" max="11012" width="7.88671875" style="3" customWidth="1"/>
    <col min="11013" max="11013" width="8.109375" style="3" customWidth="1"/>
    <col min="11014" max="11014" width="7.88671875" style="3" customWidth="1"/>
    <col min="11015" max="11015" width="8.109375" style="3" customWidth="1"/>
    <col min="11016" max="11016" width="7.88671875" style="3" customWidth="1"/>
    <col min="11017" max="11017" width="7.77734375" style="3" customWidth="1"/>
    <col min="11018" max="11018" width="7.88671875" style="3" customWidth="1"/>
    <col min="11019" max="11019" width="6.21875" style="3" customWidth="1"/>
    <col min="11020" max="11020" width="7.88671875" style="3" customWidth="1"/>
    <col min="11021" max="11021" width="8.109375" style="3" customWidth="1"/>
    <col min="11022" max="11022" width="7.88671875" style="3" customWidth="1"/>
    <col min="11023" max="11026" width="7.33203125" style="3" customWidth="1"/>
    <col min="11027" max="11028" width="9.88671875" style="3" customWidth="1"/>
    <col min="11029" max="11029" width="7.44140625" style="3" customWidth="1"/>
    <col min="11030" max="11030" width="8.77734375" style="3" customWidth="1"/>
    <col min="11031" max="11031" width="11" style="3" customWidth="1"/>
    <col min="11032" max="11032" width="7.44140625" style="3" customWidth="1"/>
    <col min="11033" max="11033" width="8.77734375" style="3" customWidth="1"/>
    <col min="11034" max="11034" width="11" style="3" customWidth="1"/>
    <col min="11035" max="11035" width="7.44140625" style="3" customWidth="1"/>
    <col min="11036" max="11036" width="8.77734375" style="3" customWidth="1"/>
    <col min="11037" max="11264" width="12.21875" style="3"/>
    <col min="11265" max="11265" width="1.77734375" style="3" customWidth="1"/>
    <col min="11266" max="11266" width="21.44140625" style="3" customWidth="1"/>
    <col min="11267" max="11267" width="10" style="3" customWidth="1"/>
    <col min="11268" max="11268" width="7.88671875" style="3" customWidth="1"/>
    <col min="11269" max="11269" width="8.109375" style="3" customWidth="1"/>
    <col min="11270" max="11270" width="7.88671875" style="3" customWidth="1"/>
    <col min="11271" max="11271" width="8.109375" style="3" customWidth="1"/>
    <col min="11272" max="11272" width="7.88671875" style="3" customWidth="1"/>
    <col min="11273" max="11273" width="7.77734375" style="3" customWidth="1"/>
    <col min="11274" max="11274" width="7.88671875" style="3" customWidth="1"/>
    <col min="11275" max="11275" width="6.21875" style="3" customWidth="1"/>
    <col min="11276" max="11276" width="7.88671875" style="3" customWidth="1"/>
    <col min="11277" max="11277" width="8.109375" style="3" customWidth="1"/>
    <col min="11278" max="11278" width="7.88671875" style="3" customWidth="1"/>
    <col min="11279" max="11282" width="7.33203125" style="3" customWidth="1"/>
    <col min="11283" max="11284" width="9.88671875" style="3" customWidth="1"/>
    <col min="11285" max="11285" width="7.44140625" style="3" customWidth="1"/>
    <col min="11286" max="11286" width="8.77734375" style="3" customWidth="1"/>
    <col min="11287" max="11287" width="11" style="3" customWidth="1"/>
    <col min="11288" max="11288" width="7.44140625" style="3" customWidth="1"/>
    <col min="11289" max="11289" width="8.77734375" style="3" customWidth="1"/>
    <col min="11290" max="11290" width="11" style="3" customWidth="1"/>
    <col min="11291" max="11291" width="7.44140625" style="3" customWidth="1"/>
    <col min="11292" max="11292" width="8.77734375" style="3" customWidth="1"/>
    <col min="11293" max="11520" width="12.21875" style="3"/>
    <col min="11521" max="11521" width="1.77734375" style="3" customWidth="1"/>
    <col min="11522" max="11522" width="21.44140625" style="3" customWidth="1"/>
    <col min="11523" max="11523" width="10" style="3" customWidth="1"/>
    <col min="11524" max="11524" width="7.88671875" style="3" customWidth="1"/>
    <col min="11525" max="11525" width="8.109375" style="3" customWidth="1"/>
    <col min="11526" max="11526" width="7.88671875" style="3" customWidth="1"/>
    <col min="11527" max="11527" width="8.109375" style="3" customWidth="1"/>
    <col min="11528" max="11528" width="7.88671875" style="3" customWidth="1"/>
    <col min="11529" max="11529" width="7.77734375" style="3" customWidth="1"/>
    <col min="11530" max="11530" width="7.88671875" style="3" customWidth="1"/>
    <col min="11531" max="11531" width="6.21875" style="3" customWidth="1"/>
    <col min="11532" max="11532" width="7.88671875" style="3" customWidth="1"/>
    <col min="11533" max="11533" width="8.109375" style="3" customWidth="1"/>
    <col min="11534" max="11534" width="7.88671875" style="3" customWidth="1"/>
    <col min="11535" max="11538" width="7.33203125" style="3" customWidth="1"/>
    <col min="11539" max="11540" width="9.88671875" style="3" customWidth="1"/>
    <col min="11541" max="11541" width="7.44140625" style="3" customWidth="1"/>
    <col min="11542" max="11542" width="8.77734375" style="3" customWidth="1"/>
    <col min="11543" max="11543" width="11" style="3" customWidth="1"/>
    <col min="11544" max="11544" width="7.44140625" style="3" customWidth="1"/>
    <col min="11545" max="11545" width="8.77734375" style="3" customWidth="1"/>
    <col min="11546" max="11546" width="11" style="3" customWidth="1"/>
    <col min="11547" max="11547" width="7.44140625" style="3" customWidth="1"/>
    <col min="11548" max="11548" width="8.77734375" style="3" customWidth="1"/>
    <col min="11549" max="11776" width="12.21875" style="3"/>
    <col min="11777" max="11777" width="1.77734375" style="3" customWidth="1"/>
    <col min="11778" max="11778" width="21.44140625" style="3" customWidth="1"/>
    <col min="11779" max="11779" width="10" style="3" customWidth="1"/>
    <col min="11780" max="11780" width="7.88671875" style="3" customWidth="1"/>
    <col min="11781" max="11781" width="8.109375" style="3" customWidth="1"/>
    <col min="11782" max="11782" width="7.88671875" style="3" customWidth="1"/>
    <col min="11783" max="11783" width="8.109375" style="3" customWidth="1"/>
    <col min="11784" max="11784" width="7.88671875" style="3" customWidth="1"/>
    <col min="11785" max="11785" width="7.77734375" style="3" customWidth="1"/>
    <col min="11786" max="11786" width="7.88671875" style="3" customWidth="1"/>
    <col min="11787" max="11787" width="6.21875" style="3" customWidth="1"/>
    <col min="11788" max="11788" width="7.88671875" style="3" customWidth="1"/>
    <col min="11789" max="11789" width="8.109375" style="3" customWidth="1"/>
    <col min="11790" max="11790" width="7.88671875" style="3" customWidth="1"/>
    <col min="11791" max="11794" width="7.33203125" style="3" customWidth="1"/>
    <col min="11795" max="11796" width="9.88671875" style="3" customWidth="1"/>
    <col min="11797" max="11797" width="7.44140625" style="3" customWidth="1"/>
    <col min="11798" max="11798" width="8.77734375" style="3" customWidth="1"/>
    <col min="11799" max="11799" width="11" style="3" customWidth="1"/>
    <col min="11800" max="11800" width="7.44140625" style="3" customWidth="1"/>
    <col min="11801" max="11801" width="8.77734375" style="3" customWidth="1"/>
    <col min="11802" max="11802" width="11" style="3" customWidth="1"/>
    <col min="11803" max="11803" width="7.44140625" style="3" customWidth="1"/>
    <col min="11804" max="11804" width="8.77734375" style="3" customWidth="1"/>
    <col min="11805" max="12032" width="12.21875" style="3"/>
    <col min="12033" max="12033" width="1.77734375" style="3" customWidth="1"/>
    <col min="12034" max="12034" width="21.44140625" style="3" customWidth="1"/>
    <col min="12035" max="12035" width="10" style="3" customWidth="1"/>
    <col min="12036" max="12036" width="7.88671875" style="3" customWidth="1"/>
    <col min="12037" max="12037" width="8.109375" style="3" customWidth="1"/>
    <col min="12038" max="12038" width="7.88671875" style="3" customWidth="1"/>
    <col min="12039" max="12039" width="8.109375" style="3" customWidth="1"/>
    <col min="12040" max="12040" width="7.88671875" style="3" customWidth="1"/>
    <col min="12041" max="12041" width="7.77734375" style="3" customWidth="1"/>
    <col min="12042" max="12042" width="7.88671875" style="3" customWidth="1"/>
    <col min="12043" max="12043" width="6.21875" style="3" customWidth="1"/>
    <col min="12044" max="12044" width="7.88671875" style="3" customWidth="1"/>
    <col min="12045" max="12045" width="8.109375" style="3" customWidth="1"/>
    <col min="12046" max="12046" width="7.88671875" style="3" customWidth="1"/>
    <col min="12047" max="12050" width="7.33203125" style="3" customWidth="1"/>
    <col min="12051" max="12052" width="9.88671875" style="3" customWidth="1"/>
    <col min="12053" max="12053" width="7.44140625" style="3" customWidth="1"/>
    <col min="12054" max="12054" width="8.77734375" style="3" customWidth="1"/>
    <col min="12055" max="12055" width="11" style="3" customWidth="1"/>
    <col min="12056" max="12056" width="7.44140625" style="3" customWidth="1"/>
    <col min="12057" max="12057" width="8.77734375" style="3" customWidth="1"/>
    <col min="12058" max="12058" width="11" style="3" customWidth="1"/>
    <col min="12059" max="12059" width="7.44140625" style="3" customWidth="1"/>
    <col min="12060" max="12060" width="8.77734375" style="3" customWidth="1"/>
    <col min="12061" max="12288" width="12.21875" style="3"/>
    <col min="12289" max="12289" width="1.77734375" style="3" customWidth="1"/>
    <col min="12290" max="12290" width="21.44140625" style="3" customWidth="1"/>
    <col min="12291" max="12291" width="10" style="3" customWidth="1"/>
    <col min="12292" max="12292" width="7.88671875" style="3" customWidth="1"/>
    <col min="12293" max="12293" width="8.109375" style="3" customWidth="1"/>
    <col min="12294" max="12294" width="7.88671875" style="3" customWidth="1"/>
    <col min="12295" max="12295" width="8.109375" style="3" customWidth="1"/>
    <col min="12296" max="12296" width="7.88671875" style="3" customWidth="1"/>
    <col min="12297" max="12297" width="7.77734375" style="3" customWidth="1"/>
    <col min="12298" max="12298" width="7.88671875" style="3" customWidth="1"/>
    <col min="12299" max="12299" width="6.21875" style="3" customWidth="1"/>
    <col min="12300" max="12300" width="7.88671875" style="3" customWidth="1"/>
    <col min="12301" max="12301" width="8.109375" style="3" customWidth="1"/>
    <col min="12302" max="12302" width="7.88671875" style="3" customWidth="1"/>
    <col min="12303" max="12306" width="7.33203125" style="3" customWidth="1"/>
    <col min="12307" max="12308" width="9.88671875" style="3" customWidth="1"/>
    <col min="12309" max="12309" width="7.44140625" style="3" customWidth="1"/>
    <col min="12310" max="12310" width="8.77734375" style="3" customWidth="1"/>
    <col min="12311" max="12311" width="11" style="3" customWidth="1"/>
    <col min="12312" max="12312" width="7.44140625" style="3" customWidth="1"/>
    <col min="12313" max="12313" width="8.77734375" style="3" customWidth="1"/>
    <col min="12314" max="12314" width="11" style="3" customWidth="1"/>
    <col min="12315" max="12315" width="7.44140625" style="3" customWidth="1"/>
    <col min="12316" max="12316" width="8.77734375" style="3" customWidth="1"/>
    <col min="12317" max="12544" width="12.21875" style="3"/>
    <col min="12545" max="12545" width="1.77734375" style="3" customWidth="1"/>
    <col min="12546" max="12546" width="21.44140625" style="3" customWidth="1"/>
    <col min="12547" max="12547" width="10" style="3" customWidth="1"/>
    <col min="12548" max="12548" width="7.88671875" style="3" customWidth="1"/>
    <col min="12549" max="12549" width="8.109375" style="3" customWidth="1"/>
    <col min="12550" max="12550" width="7.88671875" style="3" customWidth="1"/>
    <col min="12551" max="12551" width="8.109375" style="3" customWidth="1"/>
    <col min="12552" max="12552" width="7.88671875" style="3" customWidth="1"/>
    <col min="12553" max="12553" width="7.77734375" style="3" customWidth="1"/>
    <col min="12554" max="12554" width="7.88671875" style="3" customWidth="1"/>
    <col min="12555" max="12555" width="6.21875" style="3" customWidth="1"/>
    <col min="12556" max="12556" width="7.88671875" style="3" customWidth="1"/>
    <col min="12557" max="12557" width="8.109375" style="3" customWidth="1"/>
    <col min="12558" max="12558" width="7.88671875" style="3" customWidth="1"/>
    <col min="12559" max="12562" width="7.33203125" style="3" customWidth="1"/>
    <col min="12563" max="12564" width="9.88671875" style="3" customWidth="1"/>
    <col min="12565" max="12565" width="7.44140625" style="3" customWidth="1"/>
    <col min="12566" max="12566" width="8.77734375" style="3" customWidth="1"/>
    <col min="12567" max="12567" width="11" style="3" customWidth="1"/>
    <col min="12568" max="12568" width="7.44140625" style="3" customWidth="1"/>
    <col min="12569" max="12569" width="8.77734375" style="3" customWidth="1"/>
    <col min="12570" max="12570" width="11" style="3" customWidth="1"/>
    <col min="12571" max="12571" width="7.44140625" style="3" customWidth="1"/>
    <col min="12572" max="12572" width="8.77734375" style="3" customWidth="1"/>
    <col min="12573" max="12800" width="12.21875" style="3"/>
    <col min="12801" max="12801" width="1.77734375" style="3" customWidth="1"/>
    <col min="12802" max="12802" width="21.44140625" style="3" customWidth="1"/>
    <col min="12803" max="12803" width="10" style="3" customWidth="1"/>
    <col min="12804" max="12804" width="7.88671875" style="3" customWidth="1"/>
    <col min="12805" max="12805" width="8.109375" style="3" customWidth="1"/>
    <col min="12806" max="12806" width="7.88671875" style="3" customWidth="1"/>
    <col min="12807" max="12807" width="8.109375" style="3" customWidth="1"/>
    <col min="12808" max="12808" width="7.88671875" style="3" customWidth="1"/>
    <col min="12809" max="12809" width="7.77734375" style="3" customWidth="1"/>
    <col min="12810" max="12810" width="7.88671875" style="3" customWidth="1"/>
    <col min="12811" max="12811" width="6.21875" style="3" customWidth="1"/>
    <col min="12812" max="12812" width="7.88671875" style="3" customWidth="1"/>
    <col min="12813" max="12813" width="8.109375" style="3" customWidth="1"/>
    <col min="12814" max="12814" width="7.88671875" style="3" customWidth="1"/>
    <col min="12815" max="12818" width="7.33203125" style="3" customWidth="1"/>
    <col min="12819" max="12820" width="9.88671875" style="3" customWidth="1"/>
    <col min="12821" max="12821" width="7.44140625" style="3" customWidth="1"/>
    <col min="12822" max="12822" width="8.77734375" style="3" customWidth="1"/>
    <col min="12823" max="12823" width="11" style="3" customWidth="1"/>
    <col min="12824" max="12824" width="7.44140625" style="3" customWidth="1"/>
    <col min="12825" max="12825" width="8.77734375" style="3" customWidth="1"/>
    <col min="12826" max="12826" width="11" style="3" customWidth="1"/>
    <col min="12827" max="12827" width="7.44140625" style="3" customWidth="1"/>
    <col min="12828" max="12828" width="8.77734375" style="3" customWidth="1"/>
    <col min="12829" max="13056" width="12.21875" style="3"/>
    <col min="13057" max="13057" width="1.77734375" style="3" customWidth="1"/>
    <col min="13058" max="13058" width="21.44140625" style="3" customWidth="1"/>
    <col min="13059" max="13059" width="10" style="3" customWidth="1"/>
    <col min="13060" max="13060" width="7.88671875" style="3" customWidth="1"/>
    <col min="13061" max="13061" width="8.109375" style="3" customWidth="1"/>
    <col min="13062" max="13062" width="7.88671875" style="3" customWidth="1"/>
    <col min="13063" max="13063" width="8.109375" style="3" customWidth="1"/>
    <col min="13064" max="13064" width="7.88671875" style="3" customWidth="1"/>
    <col min="13065" max="13065" width="7.77734375" style="3" customWidth="1"/>
    <col min="13066" max="13066" width="7.88671875" style="3" customWidth="1"/>
    <col min="13067" max="13067" width="6.21875" style="3" customWidth="1"/>
    <col min="13068" max="13068" width="7.88671875" style="3" customWidth="1"/>
    <col min="13069" max="13069" width="8.109375" style="3" customWidth="1"/>
    <col min="13070" max="13070" width="7.88671875" style="3" customWidth="1"/>
    <col min="13071" max="13074" width="7.33203125" style="3" customWidth="1"/>
    <col min="13075" max="13076" width="9.88671875" style="3" customWidth="1"/>
    <col min="13077" max="13077" width="7.44140625" style="3" customWidth="1"/>
    <col min="13078" max="13078" width="8.77734375" style="3" customWidth="1"/>
    <col min="13079" max="13079" width="11" style="3" customWidth="1"/>
    <col min="13080" max="13080" width="7.44140625" style="3" customWidth="1"/>
    <col min="13081" max="13081" width="8.77734375" style="3" customWidth="1"/>
    <col min="13082" max="13082" width="11" style="3" customWidth="1"/>
    <col min="13083" max="13083" width="7.44140625" style="3" customWidth="1"/>
    <col min="13084" max="13084" width="8.77734375" style="3" customWidth="1"/>
    <col min="13085" max="13312" width="12.21875" style="3"/>
    <col min="13313" max="13313" width="1.77734375" style="3" customWidth="1"/>
    <col min="13314" max="13314" width="21.44140625" style="3" customWidth="1"/>
    <col min="13315" max="13315" width="10" style="3" customWidth="1"/>
    <col min="13316" max="13316" width="7.88671875" style="3" customWidth="1"/>
    <col min="13317" max="13317" width="8.109375" style="3" customWidth="1"/>
    <col min="13318" max="13318" width="7.88671875" style="3" customWidth="1"/>
    <col min="13319" max="13319" width="8.109375" style="3" customWidth="1"/>
    <col min="13320" max="13320" width="7.88671875" style="3" customWidth="1"/>
    <col min="13321" max="13321" width="7.77734375" style="3" customWidth="1"/>
    <col min="13322" max="13322" width="7.88671875" style="3" customWidth="1"/>
    <col min="13323" max="13323" width="6.21875" style="3" customWidth="1"/>
    <col min="13324" max="13324" width="7.88671875" style="3" customWidth="1"/>
    <col min="13325" max="13325" width="8.109375" style="3" customWidth="1"/>
    <col min="13326" max="13326" width="7.88671875" style="3" customWidth="1"/>
    <col min="13327" max="13330" width="7.33203125" style="3" customWidth="1"/>
    <col min="13331" max="13332" width="9.88671875" style="3" customWidth="1"/>
    <col min="13333" max="13333" width="7.44140625" style="3" customWidth="1"/>
    <col min="13334" max="13334" width="8.77734375" style="3" customWidth="1"/>
    <col min="13335" max="13335" width="11" style="3" customWidth="1"/>
    <col min="13336" max="13336" width="7.44140625" style="3" customWidth="1"/>
    <col min="13337" max="13337" width="8.77734375" style="3" customWidth="1"/>
    <col min="13338" max="13338" width="11" style="3" customWidth="1"/>
    <col min="13339" max="13339" width="7.44140625" style="3" customWidth="1"/>
    <col min="13340" max="13340" width="8.77734375" style="3" customWidth="1"/>
    <col min="13341" max="13568" width="12.21875" style="3"/>
    <col min="13569" max="13569" width="1.77734375" style="3" customWidth="1"/>
    <col min="13570" max="13570" width="21.44140625" style="3" customWidth="1"/>
    <col min="13571" max="13571" width="10" style="3" customWidth="1"/>
    <col min="13572" max="13572" width="7.88671875" style="3" customWidth="1"/>
    <col min="13573" max="13573" width="8.109375" style="3" customWidth="1"/>
    <col min="13574" max="13574" width="7.88671875" style="3" customWidth="1"/>
    <col min="13575" max="13575" width="8.109375" style="3" customWidth="1"/>
    <col min="13576" max="13576" width="7.88671875" style="3" customWidth="1"/>
    <col min="13577" max="13577" width="7.77734375" style="3" customWidth="1"/>
    <col min="13578" max="13578" width="7.88671875" style="3" customWidth="1"/>
    <col min="13579" max="13579" width="6.21875" style="3" customWidth="1"/>
    <col min="13580" max="13580" width="7.88671875" style="3" customWidth="1"/>
    <col min="13581" max="13581" width="8.109375" style="3" customWidth="1"/>
    <col min="13582" max="13582" width="7.88671875" style="3" customWidth="1"/>
    <col min="13583" max="13586" width="7.33203125" style="3" customWidth="1"/>
    <col min="13587" max="13588" width="9.88671875" style="3" customWidth="1"/>
    <col min="13589" max="13589" width="7.44140625" style="3" customWidth="1"/>
    <col min="13590" max="13590" width="8.77734375" style="3" customWidth="1"/>
    <col min="13591" max="13591" width="11" style="3" customWidth="1"/>
    <col min="13592" max="13592" width="7.44140625" style="3" customWidth="1"/>
    <col min="13593" max="13593" width="8.77734375" style="3" customWidth="1"/>
    <col min="13594" max="13594" width="11" style="3" customWidth="1"/>
    <col min="13595" max="13595" width="7.44140625" style="3" customWidth="1"/>
    <col min="13596" max="13596" width="8.77734375" style="3" customWidth="1"/>
    <col min="13597" max="13824" width="12.21875" style="3"/>
    <col min="13825" max="13825" width="1.77734375" style="3" customWidth="1"/>
    <col min="13826" max="13826" width="21.44140625" style="3" customWidth="1"/>
    <col min="13827" max="13827" width="10" style="3" customWidth="1"/>
    <col min="13828" max="13828" width="7.88671875" style="3" customWidth="1"/>
    <col min="13829" max="13829" width="8.109375" style="3" customWidth="1"/>
    <col min="13830" max="13830" width="7.88671875" style="3" customWidth="1"/>
    <col min="13831" max="13831" width="8.109375" style="3" customWidth="1"/>
    <col min="13832" max="13832" width="7.88671875" style="3" customWidth="1"/>
    <col min="13833" max="13833" width="7.77734375" style="3" customWidth="1"/>
    <col min="13834" max="13834" width="7.88671875" style="3" customWidth="1"/>
    <col min="13835" max="13835" width="6.21875" style="3" customWidth="1"/>
    <col min="13836" max="13836" width="7.88671875" style="3" customWidth="1"/>
    <col min="13837" max="13837" width="8.109375" style="3" customWidth="1"/>
    <col min="13838" max="13838" width="7.88671875" style="3" customWidth="1"/>
    <col min="13839" max="13842" width="7.33203125" style="3" customWidth="1"/>
    <col min="13843" max="13844" width="9.88671875" style="3" customWidth="1"/>
    <col min="13845" max="13845" width="7.44140625" style="3" customWidth="1"/>
    <col min="13846" max="13846" width="8.77734375" style="3" customWidth="1"/>
    <col min="13847" max="13847" width="11" style="3" customWidth="1"/>
    <col min="13848" max="13848" width="7.44140625" style="3" customWidth="1"/>
    <col min="13849" max="13849" width="8.77734375" style="3" customWidth="1"/>
    <col min="13850" max="13850" width="11" style="3" customWidth="1"/>
    <col min="13851" max="13851" width="7.44140625" style="3" customWidth="1"/>
    <col min="13852" max="13852" width="8.77734375" style="3" customWidth="1"/>
    <col min="13853" max="14080" width="12.21875" style="3"/>
    <col min="14081" max="14081" width="1.77734375" style="3" customWidth="1"/>
    <col min="14082" max="14082" width="21.44140625" style="3" customWidth="1"/>
    <col min="14083" max="14083" width="10" style="3" customWidth="1"/>
    <col min="14084" max="14084" width="7.88671875" style="3" customWidth="1"/>
    <col min="14085" max="14085" width="8.109375" style="3" customWidth="1"/>
    <col min="14086" max="14086" width="7.88671875" style="3" customWidth="1"/>
    <col min="14087" max="14087" width="8.109375" style="3" customWidth="1"/>
    <col min="14088" max="14088" width="7.88671875" style="3" customWidth="1"/>
    <col min="14089" max="14089" width="7.77734375" style="3" customWidth="1"/>
    <col min="14090" max="14090" width="7.88671875" style="3" customWidth="1"/>
    <col min="14091" max="14091" width="6.21875" style="3" customWidth="1"/>
    <col min="14092" max="14092" width="7.88671875" style="3" customWidth="1"/>
    <col min="14093" max="14093" width="8.109375" style="3" customWidth="1"/>
    <col min="14094" max="14094" width="7.88671875" style="3" customWidth="1"/>
    <col min="14095" max="14098" width="7.33203125" style="3" customWidth="1"/>
    <col min="14099" max="14100" width="9.88671875" style="3" customWidth="1"/>
    <col min="14101" max="14101" width="7.44140625" style="3" customWidth="1"/>
    <col min="14102" max="14102" width="8.77734375" style="3" customWidth="1"/>
    <col min="14103" max="14103" width="11" style="3" customWidth="1"/>
    <col min="14104" max="14104" width="7.44140625" style="3" customWidth="1"/>
    <col min="14105" max="14105" width="8.77734375" style="3" customWidth="1"/>
    <col min="14106" max="14106" width="11" style="3" customWidth="1"/>
    <col min="14107" max="14107" width="7.44140625" style="3" customWidth="1"/>
    <col min="14108" max="14108" width="8.77734375" style="3" customWidth="1"/>
    <col min="14109" max="14336" width="12.21875" style="3"/>
    <col min="14337" max="14337" width="1.77734375" style="3" customWidth="1"/>
    <col min="14338" max="14338" width="21.44140625" style="3" customWidth="1"/>
    <col min="14339" max="14339" width="10" style="3" customWidth="1"/>
    <col min="14340" max="14340" width="7.88671875" style="3" customWidth="1"/>
    <col min="14341" max="14341" width="8.109375" style="3" customWidth="1"/>
    <col min="14342" max="14342" width="7.88671875" style="3" customWidth="1"/>
    <col min="14343" max="14343" width="8.109375" style="3" customWidth="1"/>
    <col min="14344" max="14344" width="7.88671875" style="3" customWidth="1"/>
    <col min="14345" max="14345" width="7.77734375" style="3" customWidth="1"/>
    <col min="14346" max="14346" width="7.88671875" style="3" customWidth="1"/>
    <col min="14347" max="14347" width="6.21875" style="3" customWidth="1"/>
    <col min="14348" max="14348" width="7.88671875" style="3" customWidth="1"/>
    <col min="14349" max="14349" width="8.109375" style="3" customWidth="1"/>
    <col min="14350" max="14350" width="7.88671875" style="3" customWidth="1"/>
    <col min="14351" max="14354" width="7.33203125" style="3" customWidth="1"/>
    <col min="14355" max="14356" width="9.88671875" style="3" customWidth="1"/>
    <col min="14357" max="14357" width="7.44140625" style="3" customWidth="1"/>
    <col min="14358" max="14358" width="8.77734375" style="3" customWidth="1"/>
    <col min="14359" max="14359" width="11" style="3" customWidth="1"/>
    <col min="14360" max="14360" width="7.44140625" style="3" customWidth="1"/>
    <col min="14361" max="14361" width="8.77734375" style="3" customWidth="1"/>
    <col min="14362" max="14362" width="11" style="3" customWidth="1"/>
    <col min="14363" max="14363" width="7.44140625" style="3" customWidth="1"/>
    <col min="14364" max="14364" width="8.77734375" style="3" customWidth="1"/>
    <col min="14365" max="14592" width="12.21875" style="3"/>
    <col min="14593" max="14593" width="1.77734375" style="3" customWidth="1"/>
    <col min="14594" max="14594" width="21.44140625" style="3" customWidth="1"/>
    <col min="14595" max="14595" width="10" style="3" customWidth="1"/>
    <col min="14596" max="14596" width="7.88671875" style="3" customWidth="1"/>
    <col min="14597" max="14597" width="8.109375" style="3" customWidth="1"/>
    <col min="14598" max="14598" width="7.88671875" style="3" customWidth="1"/>
    <col min="14599" max="14599" width="8.109375" style="3" customWidth="1"/>
    <col min="14600" max="14600" width="7.88671875" style="3" customWidth="1"/>
    <col min="14601" max="14601" width="7.77734375" style="3" customWidth="1"/>
    <col min="14602" max="14602" width="7.88671875" style="3" customWidth="1"/>
    <col min="14603" max="14603" width="6.21875" style="3" customWidth="1"/>
    <col min="14604" max="14604" width="7.88671875" style="3" customWidth="1"/>
    <col min="14605" max="14605" width="8.109375" style="3" customWidth="1"/>
    <col min="14606" max="14606" width="7.88671875" style="3" customWidth="1"/>
    <col min="14607" max="14610" width="7.33203125" style="3" customWidth="1"/>
    <col min="14611" max="14612" width="9.88671875" style="3" customWidth="1"/>
    <col min="14613" max="14613" width="7.44140625" style="3" customWidth="1"/>
    <col min="14614" max="14614" width="8.77734375" style="3" customWidth="1"/>
    <col min="14615" max="14615" width="11" style="3" customWidth="1"/>
    <col min="14616" max="14616" width="7.44140625" style="3" customWidth="1"/>
    <col min="14617" max="14617" width="8.77734375" style="3" customWidth="1"/>
    <col min="14618" max="14618" width="11" style="3" customWidth="1"/>
    <col min="14619" max="14619" width="7.44140625" style="3" customWidth="1"/>
    <col min="14620" max="14620" width="8.77734375" style="3" customWidth="1"/>
    <col min="14621" max="14848" width="12.21875" style="3"/>
    <col min="14849" max="14849" width="1.77734375" style="3" customWidth="1"/>
    <col min="14850" max="14850" width="21.44140625" style="3" customWidth="1"/>
    <col min="14851" max="14851" width="10" style="3" customWidth="1"/>
    <col min="14852" max="14852" width="7.88671875" style="3" customWidth="1"/>
    <col min="14853" max="14853" width="8.109375" style="3" customWidth="1"/>
    <col min="14854" max="14854" width="7.88671875" style="3" customWidth="1"/>
    <col min="14855" max="14855" width="8.109375" style="3" customWidth="1"/>
    <col min="14856" max="14856" width="7.88671875" style="3" customWidth="1"/>
    <col min="14857" max="14857" width="7.77734375" style="3" customWidth="1"/>
    <col min="14858" max="14858" width="7.88671875" style="3" customWidth="1"/>
    <col min="14859" max="14859" width="6.21875" style="3" customWidth="1"/>
    <col min="14860" max="14860" width="7.88671875" style="3" customWidth="1"/>
    <col min="14861" max="14861" width="8.109375" style="3" customWidth="1"/>
    <col min="14862" max="14862" width="7.88671875" style="3" customWidth="1"/>
    <col min="14863" max="14866" width="7.33203125" style="3" customWidth="1"/>
    <col min="14867" max="14868" width="9.88671875" style="3" customWidth="1"/>
    <col min="14869" max="14869" width="7.44140625" style="3" customWidth="1"/>
    <col min="14870" max="14870" width="8.77734375" style="3" customWidth="1"/>
    <col min="14871" max="14871" width="11" style="3" customWidth="1"/>
    <col min="14872" max="14872" width="7.44140625" style="3" customWidth="1"/>
    <col min="14873" max="14873" width="8.77734375" style="3" customWidth="1"/>
    <col min="14874" max="14874" width="11" style="3" customWidth="1"/>
    <col min="14875" max="14875" width="7.44140625" style="3" customWidth="1"/>
    <col min="14876" max="14876" width="8.77734375" style="3" customWidth="1"/>
    <col min="14877" max="15104" width="12.21875" style="3"/>
    <col min="15105" max="15105" width="1.77734375" style="3" customWidth="1"/>
    <col min="15106" max="15106" width="21.44140625" style="3" customWidth="1"/>
    <col min="15107" max="15107" width="10" style="3" customWidth="1"/>
    <col min="15108" max="15108" width="7.88671875" style="3" customWidth="1"/>
    <col min="15109" max="15109" width="8.109375" style="3" customWidth="1"/>
    <col min="15110" max="15110" width="7.88671875" style="3" customWidth="1"/>
    <col min="15111" max="15111" width="8.109375" style="3" customWidth="1"/>
    <col min="15112" max="15112" width="7.88671875" style="3" customWidth="1"/>
    <col min="15113" max="15113" width="7.77734375" style="3" customWidth="1"/>
    <col min="15114" max="15114" width="7.88671875" style="3" customWidth="1"/>
    <col min="15115" max="15115" width="6.21875" style="3" customWidth="1"/>
    <col min="15116" max="15116" width="7.88671875" style="3" customWidth="1"/>
    <col min="15117" max="15117" width="8.109375" style="3" customWidth="1"/>
    <col min="15118" max="15118" width="7.88671875" style="3" customWidth="1"/>
    <col min="15119" max="15122" width="7.33203125" style="3" customWidth="1"/>
    <col min="15123" max="15124" width="9.88671875" style="3" customWidth="1"/>
    <col min="15125" max="15125" width="7.44140625" style="3" customWidth="1"/>
    <col min="15126" max="15126" width="8.77734375" style="3" customWidth="1"/>
    <col min="15127" max="15127" width="11" style="3" customWidth="1"/>
    <col min="15128" max="15128" width="7.44140625" style="3" customWidth="1"/>
    <col min="15129" max="15129" width="8.77734375" style="3" customWidth="1"/>
    <col min="15130" max="15130" width="11" style="3" customWidth="1"/>
    <col min="15131" max="15131" width="7.44140625" style="3" customWidth="1"/>
    <col min="15132" max="15132" width="8.77734375" style="3" customWidth="1"/>
    <col min="15133" max="15360" width="12.21875" style="3"/>
    <col min="15361" max="15361" width="1.77734375" style="3" customWidth="1"/>
    <col min="15362" max="15362" width="21.44140625" style="3" customWidth="1"/>
    <col min="15363" max="15363" width="10" style="3" customWidth="1"/>
    <col min="15364" max="15364" width="7.88671875" style="3" customWidth="1"/>
    <col min="15365" max="15365" width="8.109375" style="3" customWidth="1"/>
    <col min="15366" max="15366" width="7.88671875" style="3" customWidth="1"/>
    <col min="15367" max="15367" width="8.109375" style="3" customWidth="1"/>
    <col min="15368" max="15368" width="7.88671875" style="3" customWidth="1"/>
    <col min="15369" max="15369" width="7.77734375" style="3" customWidth="1"/>
    <col min="15370" max="15370" width="7.88671875" style="3" customWidth="1"/>
    <col min="15371" max="15371" width="6.21875" style="3" customWidth="1"/>
    <col min="15372" max="15372" width="7.88671875" style="3" customWidth="1"/>
    <col min="15373" max="15373" width="8.109375" style="3" customWidth="1"/>
    <col min="15374" max="15374" width="7.88671875" style="3" customWidth="1"/>
    <col min="15375" max="15378" width="7.33203125" style="3" customWidth="1"/>
    <col min="15379" max="15380" width="9.88671875" style="3" customWidth="1"/>
    <col min="15381" max="15381" width="7.44140625" style="3" customWidth="1"/>
    <col min="15382" max="15382" width="8.77734375" style="3" customWidth="1"/>
    <col min="15383" max="15383" width="11" style="3" customWidth="1"/>
    <col min="15384" max="15384" width="7.44140625" style="3" customWidth="1"/>
    <col min="15385" max="15385" width="8.77734375" style="3" customWidth="1"/>
    <col min="15386" max="15386" width="11" style="3" customWidth="1"/>
    <col min="15387" max="15387" width="7.44140625" style="3" customWidth="1"/>
    <col min="15388" max="15388" width="8.77734375" style="3" customWidth="1"/>
    <col min="15389" max="15616" width="12.21875" style="3"/>
    <col min="15617" max="15617" width="1.77734375" style="3" customWidth="1"/>
    <col min="15618" max="15618" width="21.44140625" style="3" customWidth="1"/>
    <col min="15619" max="15619" width="10" style="3" customWidth="1"/>
    <col min="15620" max="15620" width="7.88671875" style="3" customWidth="1"/>
    <col min="15621" max="15621" width="8.109375" style="3" customWidth="1"/>
    <col min="15622" max="15622" width="7.88671875" style="3" customWidth="1"/>
    <col min="15623" max="15623" width="8.109375" style="3" customWidth="1"/>
    <col min="15624" max="15624" width="7.88671875" style="3" customWidth="1"/>
    <col min="15625" max="15625" width="7.77734375" style="3" customWidth="1"/>
    <col min="15626" max="15626" width="7.88671875" style="3" customWidth="1"/>
    <col min="15627" max="15627" width="6.21875" style="3" customWidth="1"/>
    <col min="15628" max="15628" width="7.88671875" style="3" customWidth="1"/>
    <col min="15629" max="15629" width="8.109375" style="3" customWidth="1"/>
    <col min="15630" max="15630" width="7.88671875" style="3" customWidth="1"/>
    <col min="15631" max="15634" width="7.33203125" style="3" customWidth="1"/>
    <col min="15635" max="15636" width="9.88671875" style="3" customWidth="1"/>
    <col min="15637" max="15637" width="7.44140625" style="3" customWidth="1"/>
    <col min="15638" max="15638" width="8.77734375" style="3" customWidth="1"/>
    <col min="15639" max="15639" width="11" style="3" customWidth="1"/>
    <col min="15640" max="15640" width="7.44140625" style="3" customWidth="1"/>
    <col min="15641" max="15641" width="8.77734375" style="3" customWidth="1"/>
    <col min="15642" max="15642" width="11" style="3" customWidth="1"/>
    <col min="15643" max="15643" width="7.44140625" style="3" customWidth="1"/>
    <col min="15644" max="15644" width="8.77734375" style="3" customWidth="1"/>
    <col min="15645" max="15872" width="12.21875" style="3"/>
    <col min="15873" max="15873" width="1.77734375" style="3" customWidth="1"/>
    <col min="15874" max="15874" width="21.44140625" style="3" customWidth="1"/>
    <col min="15875" max="15875" width="10" style="3" customWidth="1"/>
    <col min="15876" max="15876" width="7.88671875" style="3" customWidth="1"/>
    <col min="15877" max="15877" width="8.109375" style="3" customWidth="1"/>
    <col min="15878" max="15878" width="7.88671875" style="3" customWidth="1"/>
    <col min="15879" max="15879" width="8.109375" style="3" customWidth="1"/>
    <col min="15880" max="15880" width="7.88671875" style="3" customWidth="1"/>
    <col min="15881" max="15881" width="7.77734375" style="3" customWidth="1"/>
    <col min="15882" max="15882" width="7.88671875" style="3" customWidth="1"/>
    <col min="15883" max="15883" width="6.21875" style="3" customWidth="1"/>
    <col min="15884" max="15884" width="7.88671875" style="3" customWidth="1"/>
    <col min="15885" max="15885" width="8.109375" style="3" customWidth="1"/>
    <col min="15886" max="15886" width="7.88671875" style="3" customWidth="1"/>
    <col min="15887" max="15890" width="7.33203125" style="3" customWidth="1"/>
    <col min="15891" max="15892" width="9.88671875" style="3" customWidth="1"/>
    <col min="15893" max="15893" width="7.44140625" style="3" customWidth="1"/>
    <col min="15894" max="15894" width="8.77734375" style="3" customWidth="1"/>
    <col min="15895" max="15895" width="11" style="3" customWidth="1"/>
    <col min="15896" max="15896" width="7.44140625" style="3" customWidth="1"/>
    <col min="15897" max="15897" width="8.77734375" style="3" customWidth="1"/>
    <col min="15898" max="15898" width="11" style="3" customWidth="1"/>
    <col min="15899" max="15899" width="7.44140625" style="3" customWidth="1"/>
    <col min="15900" max="15900" width="8.77734375" style="3" customWidth="1"/>
    <col min="15901" max="16128" width="12.21875" style="3"/>
    <col min="16129" max="16129" width="1.77734375" style="3" customWidth="1"/>
    <col min="16130" max="16130" width="21.44140625" style="3" customWidth="1"/>
    <col min="16131" max="16131" width="10" style="3" customWidth="1"/>
    <col min="16132" max="16132" width="7.88671875" style="3" customWidth="1"/>
    <col min="16133" max="16133" width="8.109375" style="3" customWidth="1"/>
    <col min="16134" max="16134" width="7.88671875" style="3" customWidth="1"/>
    <col min="16135" max="16135" width="8.109375" style="3" customWidth="1"/>
    <col min="16136" max="16136" width="7.88671875" style="3" customWidth="1"/>
    <col min="16137" max="16137" width="7.77734375" style="3" customWidth="1"/>
    <col min="16138" max="16138" width="7.88671875" style="3" customWidth="1"/>
    <col min="16139" max="16139" width="6.21875" style="3" customWidth="1"/>
    <col min="16140" max="16140" width="7.88671875" style="3" customWidth="1"/>
    <col min="16141" max="16141" width="8.109375" style="3" customWidth="1"/>
    <col min="16142" max="16142" width="7.88671875" style="3" customWidth="1"/>
    <col min="16143" max="16146" width="7.33203125" style="3" customWidth="1"/>
    <col min="16147" max="16148" width="9.88671875" style="3" customWidth="1"/>
    <col min="16149" max="16149" width="7.44140625" style="3" customWidth="1"/>
    <col min="16150" max="16150" width="8.77734375" style="3" customWidth="1"/>
    <col min="16151" max="16151" width="11" style="3" customWidth="1"/>
    <col min="16152" max="16152" width="7.44140625" style="3" customWidth="1"/>
    <col min="16153" max="16153" width="8.77734375" style="3" customWidth="1"/>
    <col min="16154" max="16154" width="11" style="3" customWidth="1"/>
    <col min="16155" max="16155" width="7.44140625" style="3" customWidth="1"/>
    <col min="16156" max="16156" width="8.77734375" style="3" customWidth="1"/>
    <col min="16157" max="16384" width="12.21875" style="3"/>
  </cols>
  <sheetData>
    <row r="1" spans="2:20" ht="23.4">
      <c r="B1" s="1"/>
      <c r="C1" s="1"/>
      <c r="D1" s="1"/>
      <c r="E1" s="2" t="s">
        <v>0</v>
      </c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31.5" customHeight="1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19.2">
      <c r="B3" s="5"/>
      <c r="C3" s="6" t="s">
        <v>1</v>
      </c>
      <c r="D3" s="7"/>
      <c r="E3" s="8" t="s">
        <v>2</v>
      </c>
      <c r="F3" s="7"/>
      <c r="G3" s="8" t="s">
        <v>3</v>
      </c>
      <c r="H3" s="7"/>
      <c r="I3" s="8" t="s">
        <v>4</v>
      </c>
      <c r="J3" s="7"/>
      <c r="K3" s="9" t="s">
        <v>5</v>
      </c>
      <c r="L3" s="7"/>
      <c r="M3" s="8" t="s">
        <v>6</v>
      </c>
      <c r="N3" s="10"/>
      <c r="O3" s="8" t="s">
        <v>7</v>
      </c>
      <c r="P3" s="10"/>
      <c r="Q3" s="8" t="s">
        <v>8</v>
      </c>
      <c r="R3" s="10"/>
      <c r="S3" s="6" t="s">
        <v>9</v>
      </c>
      <c r="T3" s="11"/>
    </row>
    <row r="4" spans="2:20">
      <c r="B4" s="12"/>
      <c r="C4" s="13" t="s">
        <v>10</v>
      </c>
      <c r="D4" s="14" t="s">
        <v>11</v>
      </c>
      <c r="E4" s="15" t="s">
        <v>10</v>
      </c>
      <c r="F4" s="14" t="s">
        <v>11</v>
      </c>
      <c r="G4" s="15" t="s">
        <v>10</v>
      </c>
      <c r="H4" s="14" t="s">
        <v>11</v>
      </c>
      <c r="I4" s="15" t="s">
        <v>10</v>
      </c>
      <c r="J4" s="14" t="s">
        <v>11</v>
      </c>
      <c r="K4" s="15" t="s">
        <v>10</v>
      </c>
      <c r="L4" s="14" t="s">
        <v>11</v>
      </c>
      <c r="M4" s="15" t="s">
        <v>10</v>
      </c>
      <c r="N4" s="16" t="s">
        <v>12</v>
      </c>
      <c r="O4" s="15" t="s">
        <v>10</v>
      </c>
      <c r="P4" s="16" t="s">
        <v>12</v>
      </c>
      <c r="Q4" s="15" t="s">
        <v>10</v>
      </c>
      <c r="R4" s="16" t="s">
        <v>12</v>
      </c>
      <c r="S4" s="15" t="s">
        <v>10</v>
      </c>
      <c r="T4" s="17" t="s">
        <v>11</v>
      </c>
    </row>
    <row r="5" spans="2:20" ht="21" customHeight="1">
      <c r="B5" s="18" t="s">
        <v>13</v>
      </c>
      <c r="C5" s="19">
        <f>配布数!F48</f>
        <v>82990</v>
      </c>
      <c r="D5" s="20">
        <f>配布数!G48</f>
        <v>0</v>
      </c>
      <c r="E5" s="19">
        <f>配布数!I48</f>
        <v>5540</v>
      </c>
      <c r="F5" s="20">
        <f>配布数!J48</f>
        <v>0</v>
      </c>
      <c r="G5" s="19">
        <f>配布数!L48</f>
        <v>4010</v>
      </c>
      <c r="H5" s="21">
        <f>配布数!M48</f>
        <v>0</v>
      </c>
      <c r="I5" s="19">
        <f>配布数!R48</f>
        <v>630</v>
      </c>
      <c r="J5" s="21">
        <f>配布数!S48</f>
        <v>0</v>
      </c>
      <c r="K5" s="19">
        <f>配布数!C98</f>
        <v>0</v>
      </c>
      <c r="L5" s="21">
        <f>配布数!D98</f>
        <v>0</v>
      </c>
      <c r="M5" s="19">
        <f>配布数!I98</f>
        <v>4100</v>
      </c>
      <c r="N5" s="21">
        <f>配布数!J98</f>
        <v>0</v>
      </c>
      <c r="O5" s="22"/>
      <c r="P5" s="23"/>
      <c r="Q5" s="24"/>
      <c r="R5" s="21"/>
      <c r="S5" s="19">
        <f t="shared" ref="S5:S32" si="0">C5+E5+G5+I5+K5+M5+Q5+O5</f>
        <v>97270</v>
      </c>
      <c r="T5" s="25">
        <f t="shared" ref="T5:T29" si="1">D5+F5+H5+J5+L5+N5</f>
        <v>0</v>
      </c>
    </row>
    <row r="6" spans="2:20" s="35" customFormat="1" ht="15" customHeight="1">
      <c r="B6" s="26" t="s">
        <v>14</v>
      </c>
      <c r="C6" s="27">
        <f>配布数!F46</f>
        <v>78210</v>
      </c>
      <c r="D6" s="28">
        <f>配布数!G46</f>
        <v>0</v>
      </c>
      <c r="E6" s="27">
        <f>配布数!I46</f>
        <v>5450</v>
      </c>
      <c r="F6" s="28">
        <f>配布数!J46</f>
        <v>0</v>
      </c>
      <c r="G6" s="27">
        <f>配布数!L46</f>
        <v>3890</v>
      </c>
      <c r="H6" s="29">
        <f>配布数!M46</f>
        <v>0</v>
      </c>
      <c r="I6" s="27">
        <f>配布数!R46</f>
        <v>620</v>
      </c>
      <c r="J6" s="29">
        <f>配布数!S46</f>
        <v>0</v>
      </c>
      <c r="K6" s="27">
        <f>配布数!C98</f>
        <v>0</v>
      </c>
      <c r="L6" s="29">
        <f>配布数!D98</f>
        <v>0</v>
      </c>
      <c r="M6" s="27">
        <f>配布数!I96</f>
        <v>4030</v>
      </c>
      <c r="N6" s="29">
        <f>配布数!J96</f>
        <v>0</v>
      </c>
      <c r="O6" s="30"/>
      <c r="P6" s="31"/>
      <c r="Q6" s="32"/>
      <c r="R6" s="33"/>
      <c r="S6" s="27">
        <f t="shared" si="0"/>
        <v>92200</v>
      </c>
      <c r="T6" s="34">
        <f t="shared" si="1"/>
        <v>0</v>
      </c>
    </row>
    <row r="7" spans="2:20" s="35" customFormat="1" ht="15" customHeight="1">
      <c r="B7" s="36" t="s">
        <v>15</v>
      </c>
      <c r="C7" s="37">
        <f>配布数!F47</f>
        <v>4780</v>
      </c>
      <c r="D7" s="38">
        <f>配布数!G47</f>
        <v>0</v>
      </c>
      <c r="E7" s="37">
        <f>配布数!I47</f>
        <v>90</v>
      </c>
      <c r="F7" s="38">
        <f>配布数!J47</f>
        <v>0</v>
      </c>
      <c r="G7" s="37">
        <f>配布数!L47</f>
        <v>120</v>
      </c>
      <c r="H7" s="39">
        <f>配布数!M47</f>
        <v>0</v>
      </c>
      <c r="I7" s="37">
        <f>配布数!R47</f>
        <v>10</v>
      </c>
      <c r="J7" s="39">
        <f>配布数!S47</f>
        <v>0</v>
      </c>
      <c r="K7" s="37"/>
      <c r="L7" s="39"/>
      <c r="M7" s="27">
        <f>配布数!I97</f>
        <v>70</v>
      </c>
      <c r="N7" s="29">
        <f>配布数!J97</f>
        <v>0</v>
      </c>
      <c r="O7" s="40"/>
      <c r="P7" s="31"/>
      <c r="Q7" s="41"/>
      <c r="R7" s="42"/>
      <c r="S7" s="37">
        <f t="shared" si="0"/>
        <v>5070</v>
      </c>
      <c r="T7" s="43">
        <f t="shared" si="1"/>
        <v>0</v>
      </c>
    </row>
    <row r="8" spans="2:20" ht="21" customHeight="1">
      <c r="B8" s="44" t="s">
        <v>16</v>
      </c>
      <c r="C8" s="45">
        <f>配布数!C117</f>
        <v>8240</v>
      </c>
      <c r="D8" s="46">
        <f>配布数!D117</f>
        <v>0</v>
      </c>
      <c r="E8" s="45">
        <f>配布数!F117</f>
        <v>640</v>
      </c>
      <c r="F8" s="46">
        <f>配布数!G117</f>
        <v>0</v>
      </c>
      <c r="G8" s="45">
        <f>配布数!I117</f>
        <v>220</v>
      </c>
      <c r="H8" s="46">
        <f>配布数!J117</f>
        <v>0</v>
      </c>
      <c r="I8" s="45">
        <f>配布数!L117</f>
        <v>70</v>
      </c>
      <c r="J8" s="46">
        <f>配布数!M117</f>
        <v>0</v>
      </c>
      <c r="K8" s="45">
        <f>配布数!O117</f>
        <v>0</v>
      </c>
      <c r="L8" s="46">
        <f>配布数!P117</f>
        <v>0</v>
      </c>
      <c r="M8" s="47">
        <f>配布数!R117</f>
        <v>150</v>
      </c>
      <c r="N8" s="48">
        <f>配布数!S117</f>
        <v>0</v>
      </c>
      <c r="O8" s="49"/>
      <c r="P8" s="50"/>
      <c r="Q8" s="51"/>
      <c r="R8" s="48"/>
      <c r="S8" s="45">
        <f t="shared" si="0"/>
        <v>9320</v>
      </c>
      <c r="T8" s="52">
        <f t="shared" si="1"/>
        <v>0</v>
      </c>
    </row>
    <row r="9" spans="2:20" ht="21" customHeight="1">
      <c r="B9" s="44" t="s">
        <v>17</v>
      </c>
      <c r="C9" s="45">
        <f>配布数!C130</f>
        <v>7810</v>
      </c>
      <c r="D9" s="46">
        <f>配布数!D130</f>
        <v>0</v>
      </c>
      <c r="E9" s="45">
        <f>配布数!F130</f>
        <v>80</v>
      </c>
      <c r="F9" s="46">
        <f>配布数!G130</f>
        <v>0</v>
      </c>
      <c r="G9" s="45">
        <f>配布数!I130</f>
        <v>120</v>
      </c>
      <c r="H9" s="46">
        <f>配布数!J130</f>
        <v>0</v>
      </c>
      <c r="I9" s="45">
        <f>配布数!L130</f>
        <v>20</v>
      </c>
      <c r="J9" s="46">
        <f>配布数!M130</f>
        <v>0</v>
      </c>
      <c r="K9" s="45">
        <f>配布数!O130</f>
        <v>0</v>
      </c>
      <c r="L9" s="46">
        <f>配布数!P130</f>
        <v>0</v>
      </c>
      <c r="M9" s="47">
        <f>配布数!R130</f>
        <v>110</v>
      </c>
      <c r="N9" s="48">
        <f>配布数!S130</f>
        <v>0</v>
      </c>
      <c r="O9" s="49"/>
      <c r="P9" s="50"/>
      <c r="Q9" s="51"/>
      <c r="R9" s="48"/>
      <c r="S9" s="45">
        <f t="shared" si="0"/>
        <v>8140</v>
      </c>
      <c r="T9" s="52">
        <f t="shared" si="1"/>
        <v>0</v>
      </c>
    </row>
    <row r="10" spans="2:20" ht="21" customHeight="1">
      <c r="B10" s="44" t="s">
        <v>18</v>
      </c>
      <c r="C10" s="45">
        <f>配布数!C146</f>
        <v>5090</v>
      </c>
      <c r="D10" s="46">
        <f>配布数!D146</f>
        <v>0</v>
      </c>
      <c r="E10" s="45">
        <f>配布数!F146</f>
        <v>70</v>
      </c>
      <c r="F10" s="46">
        <f>配布数!G146</f>
        <v>0</v>
      </c>
      <c r="G10" s="45">
        <f>配布数!I146</f>
        <v>90</v>
      </c>
      <c r="H10" s="46">
        <f>配布数!J146</f>
        <v>0</v>
      </c>
      <c r="I10" s="45">
        <f>配布数!L146</f>
        <v>50</v>
      </c>
      <c r="J10" s="46">
        <f>配布数!M146</f>
        <v>0</v>
      </c>
      <c r="K10" s="45">
        <f>配布数!O146</f>
        <v>0</v>
      </c>
      <c r="L10" s="46">
        <f>配布数!P146</f>
        <v>0</v>
      </c>
      <c r="M10" s="47">
        <f>配布数!R146</f>
        <v>90</v>
      </c>
      <c r="N10" s="48">
        <f>配布数!S146</f>
        <v>0</v>
      </c>
      <c r="O10" s="49"/>
      <c r="P10" s="50"/>
      <c r="Q10" s="51"/>
      <c r="R10" s="48"/>
      <c r="S10" s="45">
        <f t="shared" si="0"/>
        <v>5390</v>
      </c>
      <c r="T10" s="52">
        <f t="shared" si="1"/>
        <v>0</v>
      </c>
    </row>
    <row r="11" spans="2:20" ht="21" customHeight="1">
      <c r="B11" s="44" t="s">
        <v>19</v>
      </c>
      <c r="C11" s="45">
        <f>配布数!C160</f>
        <v>5190</v>
      </c>
      <c r="D11" s="46">
        <f>配布数!D160</f>
        <v>0</v>
      </c>
      <c r="E11" s="45">
        <f>配布数!F160</f>
        <v>240</v>
      </c>
      <c r="F11" s="46">
        <f>配布数!G160</f>
        <v>0</v>
      </c>
      <c r="G11" s="45">
        <f>配布数!I160</f>
        <v>170</v>
      </c>
      <c r="H11" s="46">
        <f>配布数!J160</f>
        <v>0</v>
      </c>
      <c r="I11" s="45">
        <f>配布数!L160</f>
        <v>70</v>
      </c>
      <c r="J11" s="46">
        <f>配布数!M160</f>
        <v>0</v>
      </c>
      <c r="K11" s="45">
        <f>配布数!O160</f>
        <v>0</v>
      </c>
      <c r="L11" s="46">
        <f>配布数!P160</f>
        <v>0</v>
      </c>
      <c r="M11" s="47">
        <f>配布数!R160</f>
        <v>130</v>
      </c>
      <c r="N11" s="48">
        <f>配布数!S160</f>
        <v>0</v>
      </c>
      <c r="O11" s="49"/>
      <c r="P11" s="50"/>
      <c r="Q11" s="51"/>
      <c r="R11" s="48"/>
      <c r="S11" s="45">
        <f t="shared" si="0"/>
        <v>5800</v>
      </c>
      <c r="T11" s="52">
        <f t="shared" si="1"/>
        <v>0</v>
      </c>
    </row>
    <row r="12" spans="2:20" ht="21" customHeight="1">
      <c r="B12" s="53" t="s">
        <v>20</v>
      </c>
      <c r="C12" s="45">
        <f>配布数!C170</f>
        <v>3290</v>
      </c>
      <c r="D12" s="46">
        <f>配布数!D170</f>
        <v>0</v>
      </c>
      <c r="E12" s="45">
        <f>配布数!F170</f>
        <v>160</v>
      </c>
      <c r="F12" s="46">
        <f>配布数!G170</f>
        <v>0</v>
      </c>
      <c r="G12" s="45">
        <f>配布数!I170</f>
        <v>50</v>
      </c>
      <c r="H12" s="46">
        <f>配布数!J170</f>
        <v>0</v>
      </c>
      <c r="I12" s="45">
        <f>配布数!L170</f>
        <v>10</v>
      </c>
      <c r="J12" s="46">
        <f>配布数!M170</f>
        <v>0</v>
      </c>
      <c r="K12" s="45">
        <f>配布数!O170</f>
        <v>0</v>
      </c>
      <c r="L12" s="46">
        <f>配布数!P170</f>
        <v>0</v>
      </c>
      <c r="M12" s="47">
        <f>配布数!R170</f>
        <v>40</v>
      </c>
      <c r="N12" s="48">
        <f>配布数!S170</f>
        <v>0</v>
      </c>
      <c r="O12" s="49"/>
      <c r="P12" s="50"/>
      <c r="Q12" s="51"/>
      <c r="R12" s="48"/>
      <c r="S12" s="45">
        <f t="shared" si="0"/>
        <v>3550</v>
      </c>
      <c r="T12" s="52">
        <f>D12+F12+H12+J12+L12+N12</f>
        <v>0</v>
      </c>
    </row>
    <row r="13" spans="2:20" ht="21" customHeight="1">
      <c r="B13" s="54" t="s">
        <v>21</v>
      </c>
      <c r="C13" s="45">
        <f>配布数!C182</f>
        <v>4340</v>
      </c>
      <c r="D13" s="46">
        <f>配布数!D182</f>
        <v>0</v>
      </c>
      <c r="E13" s="45">
        <f>配布数!F182</f>
        <v>130</v>
      </c>
      <c r="F13" s="46">
        <f>配布数!G182</f>
        <v>0</v>
      </c>
      <c r="G13" s="45">
        <f>配布数!I182</f>
        <v>130</v>
      </c>
      <c r="H13" s="46">
        <f>配布数!J182</f>
        <v>0</v>
      </c>
      <c r="I13" s="45">
        <f>配布数!L182</f>
        <v>30</v>
      </c>
      <c r="J13" s="46">
        <f>配布数!M182</f>
        <v>0</v>
      </c>
      <c r="K13" s="45">
        <f>配布数!O182</f>
        <v>0</v>
      </c>
      <c r="L13" s="46">
        <f>配布数!P182</f>
        <v>0</v>
      </c>
      <c r="M13" s="47">
        <f>配布数!R182</f>
        <v>100</v>
      </c>
      <c r="N13" s="48">
        <f>配布数!S182</f>
        <v>0</v>
      </c>
      <c r="O13" s="49"/>
      <c r="P13" s="50"/>
      <c r="Q13" s="51"/>
      <c r="R13" s="48"/>
      <c r="S13" s="45">
        <f t="shared" si="0"/>
        <v>4730</v>
      </c>
      <c r="T13" s="52">
        <f t="shared" si="1"/>
        <v>0</v>
      </c>
    </row>
    <row r="14" spans="2:20" ht="21" customHeight="1">
      <c r="B14" s="55" t="s">
        <v>22</v>
      </c>
      <c r="C14" s="45">
        <f>配布数!C225</f>
        <v>13200</v>
      </c>
      <c r="D14" s="46">
        <f>配布数!D225</f>
        <v>0</v>
      </c>
      <c r="E14" s="45">
        <f>配布数!F225</f>
        <v>1300</v>
      </c>
      <c r="F14" s="46">
        <f>配布数!G225</f>
        <v>0</v>
      </c>
      <c r="G14" s="45">
        <f>配布数!I225</f>
        <v>400</v>
      </c>
      <c r="H14" s="46">
        <f>配布数!J225</f>
        <v>0</v>
      </c>
      <c r="I14" s="45">
        <f>配布数!L225</f>
        <v>120</v>
      </c>
      <c r="J14" s="46">
        <f>配布数!M225</f>
        <v>0</v>
      </c>
      <c r="K14" s="45">
        <f>配布数!O225</f>
        <v>0</v>
      </c>
      <c r="L14" s="46">
        <f>配布数!P225</f>
        <v>0</v>
      </c>
      <c r="M14" s="47">
        <f>配布数!R225</f>
        <v>340</v>
      </c>
      <c r="N14" s="48">
        <f>配布数!S225</f>
        <v>0</v>
      </c>
      <c r="O14" s="49"/>
      <c r="P14" s="50"/>
      <c r="Q14" s="51"/>
      <c r="R14" s="48"/>
      <c r="S14" s="45">
        <f t="shared" si="0"/>
        <v>15360</v>
      </c>
      <c r="T14" s="52">
        <f t="shared" si="1"/>
        <v>0</v>
      </c>
    </row>
    <row r="15" spans="2:20" ht="21" customHeight="1">
      <c r="B15" s="53" t="s">
        <v>23</v>
      </c>
      <c r="C15" s="45">
        <f>配布数!C235</f>
        <v>2720</v>
      </c>
      <c r="D15" s="46">
        <f>配布数!D235</f>
        <v>0</v>
      </c>
      <c r="E15" s="45">
        <f>配布数!F235</f>
        <v>710</v>
      </c>
      <c r="F15" s="46">
        <f>配布数!G235</f>
        <v>0</v>
      </c>
      <c r="G15" s="45">
        <f>配布数!I235</f>
        <v>70</v>
      </c>
      <c r="H15" s="46">
        <f>配布数!J235</f>
        <v>0</v>
      </c>
      <c r="I15" s="45">
        <f>配布数!L235</f>
        <v>30</v>
      </c>
      <c r="J15" s="46">
        <f>配布数!M235</f>
        <v>0</v>
      </c>
      <c r="K15" s="45">
        <f>配布数!O235</f>
        <v>0</v>
      </c>
      <c r="L15" s="46">
        <f>配布数!P235</f>
        <v>0</v>
      </c>
      <c r="M15" s="47">
        <f>配布数!R235</f>
        <v>70</v>
      </c>
      <c r="N15" s="48">
        <f>配布数!S235</f>
        <v>0</v>
      </c>
      <c r="O15" s="49"/>
      <c r="P15" s="50"/>
      <c r="Q15" s="51"/>
      <c r="R15" s="48"/>
      <c r="S15" s="45">
        <f t="shared" si="0"/>
        <v>3600</v>
      </c>
      <c r="T15" s="52">
        <f t="shared" si="1"/>
        <v>0</v>
      </c>
    </row>
    <row r="16" spans="2:20" ht="21" customHeight="1">
      <c r="B16" s="44" t="s">
        <v>24</v>
      </c>
      <c r="C16" s="45">
        <f>配布数!C245</f>
        <v>1330</v>
      </c>
      <c r="D16" s="46">
        <f>配布数!D245</f>
        <v>0</v>
      </c>
      <c r="E16" s="45">
        <f>配布数!F245</f>
        <v>20</v>
      </c>
      <c r="F16" s="46">
        <f>配布数!G245</f>
        <v>0</v>
      </c>
      <c r="G16" s="45">
        <f>配布数!I245</f>
        <v>10</v>
      </c>
      <c r="H16" s="46">
        <f>配布数!J245</f>
        <v>0</v>
      </c>
      <c r="I16" s="45">
        <f>配布数!L245</f>
        <v>10</v>
      </c>
      <c r="J16" s="46">
        <f>配布数!M245</f>
        <v>0</v>
      </c>
      <c r="K16" s="45">
        <f>配布数!O245</f>
        <v>0</v>
      </c>
      <c r="L16" s="46">
        <f>配布数!P245</f>
        <v>0</v>
      </c>
      <c r="M16" s="47">
        <f>配布数!R245</f>
        <v>20</v>
      </c>
      <c r="N16" s="48">
        <f>配布数!S245</f>
        <v>0</v>
      </c>
      <c r="O16" s="49"/>
      <c r="P16" s="50"/>
      <c r="Q16" s="51"/>
      <c r="R16" s="48"/>
      <c r="S16" s="45">
        <f t="shared" si="0"/>
        <v>1390</v>
      </c>
      <c r="T16" s="52">
        <f t="shared" si="1"/>
        <v>0</v>
      </c>
    </row>
    <row r="17" spans="2:256" ht="21" customHeight="1">
      <c r="B17" s="53" t="s">
        <v>25</v>
      </c>
      <c r="C17" s="45">
        <f>配布数!C260</f>
        <v>6900</v>
      </c>
      <c r="D17" s="46">
        <f>配布数!D260</f>
        <v>0</v>
      </c>
      <c r="E17" s="45">
        <f>配布数!F260</f>
        <v>1000</v>
      </c>
      <c r="F17" s="46">
        <f>配布数!G260</f>
        <v>0</v>
      </c>
      <c r="G17" s="45">
        <f>配布数!I260</f>
        <v>340</v>
      </c>
      <c r="H17" s="46">
        <f>配布数!J260</f>
        <v>0</v>
      </c>
      <c r="I17" s="45">
        <f>配布数!L260</f>
        <v>110</v>
      </c>
      <c r="J17" s="46">
        <f>配布数!M260</f>
        <v>0</v>
      </c>
      <c r="K17" s="45">
        <f>配布数!O260</f>
        <v>0</v>
      </c>
      <c r="L17" s="46">
        <f>配布数!P260</f>
        <v>0</v>
      </c>
      <c r="M17" s="47">
        <f>配布数!R260</f>
        <v>190</v>
      </c>
      <c r="N17" s="48">
        <f>配布数!S260</f>
        <v>0</v>
      </c>
      <c r="O17" s="49"/>
      <c r="P17" s="50"/>
      <c r="Q17" s="51"/>
      <c r="R17" s="48"/>
      <c r="S17" s="45">
        <f t="shared" si="0"/>
        <v>8540</v>
      </c>
      <c r="T17" s="52">
        <f t="shared" si="1"/>
        <v>0</v>
      </c>
    </row>
    <row r="18" spans="2:256" ht="21" customHeight="1">
      <c r="B18" s="44" t="s">
        <v>26</v>
      </c>
      <c r="C18" s="45">
        <f>配布数!C273</f>
        <v>3380</v>
      </c>
      <c r="D18" s="46">
        <f>配布数!D273</f>
        <v>0</v>
      </c>
      <c r="E18" s="45">
        <f>配布数!F273</f>
        <v>70</v>
      </c>
      <c r="F18" s="46">
        <f>配布数!G273</f>
        <v>0</v>
      </c>
      <c r="G18" s="45">
        <f>配布数!I273</f>
        <v>80</v>
      </c>
      <c r="H18" s="46">
        <f>配布数!J273</f>
        <v>0</v>
      </c>
      <c r="I18" s="45">
        <f>配布数!L273</f>
        <v>30</v>
      </c>
      <c r="J18" s="46">
        <f>配布数!M273</f>
        <v>0</v>
      </c>
      <c r="K18" s="45">
        <f>配布数!O273</f>
        <v>0</v>
      </c>
      <c r="L18" s="46">
        <f>配布数!P273</f>
        <v>0</v>
      </c>
      <c r="M18" s="47">
        <f>配布数!R273</f>
        <v>40</v>
      </c>
      <c r="N18" s="48">
        <f>配布数!S273</f>
        <v>0</v>
      </c>
      <c r="O18" s="49"/>
      <c r="P18" s="50"/>
      <c r="Q18" s="51"/>
      <c r="R18" s="48"/>
      <c r="S18" s="45">
        <f t="shared" si="0"/>
        <v>3600</v>
      </c>
      <c r="T18" s="52">
        <f t="shared" si="1"/>
        <v>0</v>
      </c>
    </row>
    <row r="19" spans="2:256" s="65" customFormat="1" ht="21" customHeight="1">
      <c r="B19" s="56" t="s">
        <v>27</v>
      </c>
      <c r="C19" s="57">
        <f>配布数!C287</f>
        <v>4070</v>
      </c>
      <c r="D19" s="58">
        <f>配布数!D287</f>
        <v>0</v>
      </c>
      <c r="E19" s="57">
        <f>配布数!F287</f>
        <v>120</v>
      </c>
      <c r="F19" s="58">
        <f>配布数!G287</f>
        <v>0</v>
      </c>
      <c r="G19" s="57">
        <f>配布数!I287</f>
        <v>140</v>
      </c>
      <c r="H19" s="58">
        <f>配布数!J287</f>
        <v>0</v>
      </c>
      <c r="I19" s="57">
        <f>配布数!L287</f>
        <v>30</v>
      </c>
      <c r="J19" s="58">
        <f>配布数!M287</f>
        <v>0</v>
      </c>
      <c r="K19" s="57">
        <f>配布数!O287</f>
        <v>0</v>
      </c>
      <c r="L19" s="58">
        <f>配布数!P287</f>
        <v>0</v>
      </c>
      <c r="M19" s="59">
        <f>配布数!R287</f>
        <v>70</v>
      </c>
      <c r="N19" s="60">
        <f>配布数!S287</f>
        <v>0</v>
      </c>
      <c r="O19" s="61"/>
      <c r="P19" s="62"/>
      <c r="Q19" s="63"/>
      <c r="R19" s="60"/>
      <c r="S19" s="57">
        <f t="shared" si="0"/>
        <v>4430</v>
      </c>
      <c r="T19" s="64">
        <f t="shared" si="1"/>
        <v>0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s="65" customFormat="1" ht="21" customHeight="1">
      <c r="B20" s="56" t="s">
        <v>28</v>
      </c>
      <c r="C20" s="57">
        <f>配布数!C306</f>
        <v>1370</v>
      </c>
      <c r="D20" s="58">
        <f>配布数!D306</f>
        <v>0</v>
      </c>
      <c r="E20" s="57">
        <f>配布数!F306</f>
        <v>60</v>
      </c>
      <c r="F20" s="58">
        <f>配布数!G306</f>
        <v>0</v>
      </c>
      <c r="G20" s="57">
        <f>配布数!I306</f>
        <v>30</v>
      </c>
      <c r="H20" s="58">
        <f>配布数!J306</f>
        <v>0</v>
      </c>
      <c r="I20" s="57">
        <f>配布数!L306</f>
        <v>10</v>
      </c>
      <c r="J20" s="58">
        <f>配布数!M306</f>
        <v>0</v>
      </c>
      <c r="K20" s="57">
        <f>配布数!O306</f>
        <v>0</v>
      </c>
      <c r="L20" s="58">
        <f>配布数!P306</f>
        <v>0</v>
      </c>
      <c r="M20" s="59">
        <f>配布数!R306</f>
        <v>30</v>
      </c>
      <c r="N20" s="60">
        <f>配布数!S306</f>
        <v>0</v>
      </c>
      <c r="O20" s="61"/>
      <c r="P20" s="62"/>
      <c r="Q20" s="63"/>
      <c r="R20" s="60"/>
      <c r="S20" s="57">
        <f>C20+E20+G20+I20+K20+M20+Q20+O20</f>
        <v>1500</v>
      </c>
      <c r="T20" s="64">
        <f t="shared" si="1"/>
        <v>0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s="65" customFormat="1" ht="21" customHeight="1">
      <c r="B21" s="66" t="s">
        <v>29</v>
      </c>
      <c r="C21" s="57">
        <f>配布数!C321</f>
        <v>10100</v>
      </c>
      <c r="D21" s="58">
        <f>配布数!D321</f>
        <v>0</v>
      </c>
      <c r="E21" s="57">
        <f>配布数!F321</f>
        <v>1070</v>
      </c>
      <c r="F21" s="58">
        <f>配布数!G321</f>
        <v>0</v>
      </c>
      <c r="G21" s="57">
        <f>配布数!I321</f>
        <v>430</v>
      </c>
      <c r="H21" s="58">
        <f>配布数!J321</f>
        <v>0</v>
      </c>
      <c r="I21" s="57">
        <f>配布数!L321</f>
        <v>80</v>
      </c>
      <c r="J21" s="58">
        <f>配布数!M321</f>
        <v>0</v>
      </c>
      <c r="K21" s="57">
        <f>配布数!O321</f>
        <v>0</v>
      </c>
      <c r="L21" s="58">
        <f>配布数!P321</f>
        <v>0</v>
      </c>
      <c r="M21" s="59">
        <f>配布数!R321</f>
        <v>230</v>
      </c>
      <c r="N21" s="60">
        <f>配布数!S321</f>
        <v>0</v>
      </c>
      <c r="O21" s="61"/>
      <c r="P21" s="62"/>
      <c r="Q21" s="63"/>
      <c r="R21" s="60"/>
      <c r="S21" s="57">
        <f t="shared" si="0"/>
        <v>11910</v>
      </c>
      <c r="T21" s="64">
        <f t="shared" si="1"/>
        <v>0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2:256" s="65" customFormat="1" ht="21" customHeight="1">
      <c r="B22" s="66" t="s">
        <v>30</v>
      </c>
      <c r="C22" s="57">
        <f>配布数!C342</f>
        <v>13720</v>
      </c>
      <c r="D22" s="58">
        <f>配布数!D342</f>
        <v>0</v>
      </c>
      <c r="E22" s="57">
        <f>配布数!F342</f>
        <v>2020</v>
      </c>
      <c r="F22" s="58">
        <f>配布数!G342</f>
        <v>0</v>
      </c>
      <c r="G22" s="57">
        <f>配布数!I342</f>
        <v>530</v>
      </c>
      <c r="H22" s="58">
        <f>配布数!J342</f>
        <v>0</v>
      </c>
      <c r="I22" s="57">
        <f>配布数!L342</f>
        <v>100</v>
      </c>
      <c r="J22" s="58">
        <f>配布数!M342</f>
        <v>0</v>
      </c>
      <c r="K22" s="57">
        <f>配布数!O342</f>
        <v>0</v>
      </c>
      <c r="L22" s="58">
        <f>配布数!P342</f>
        <v>0</v>
      </c>
      <c r="M22" s="59">
        <f>配布数!R342</f>
        <v>410</v>
      </c>
      <c r="N22" s="60">
        <f>配布数!S342</f>
        <v>0</v>
      </c>
      <c r="O22" s="61"/>
      <c r="P22" s="62"/>
      <c r="Q22" s="63"/>
      <c r="R22" s="60"/>
      <c r="S22" s="57">
        <f t="shared" si="0"/>
        <v>16780</v>
      </c>
      <c r="T22" s="64">
        <f t="shared" si="1"/>
        <v>0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2:256" ht="21" customHeight="1">
      <c r="B23" s="44" t="s">
        <v>31</v>
      </c>
      <c r="C23" s="45">
        <f>配布数!C359</f>
        <v>4770</v>
      </c>
      <c r="D23" s="46">
        <f>配布数!D359</f>
        <v>0</v>
      </c>
      <c r="E23" s="45">
        <f>配布数!F359</f>
        <v>150</v>
      </c>
      <c r="F23" s="46">
        <f>配布数!G359</f>
        <v>0</v>
      </c>
      <c r="G23" s="45">
        <f>配布数!I359</f>
        <v>120</v>
      </c>
      <c r="H23" s="46">
        <f>配布数!J359</f>
        <v>0</v>
      </c>
      <c r="I23" s="45">
        <f>配布数!L359</f>
        <v>20</v>
      </c>
      <c r="J23" s="46">
        <f>配布数!M359</f>
        <v>0</v>
      </c>
      <c r="K23" s="45">
        <f>配布数!O359</f>
        <v>0</v>
      </c>
      <c r="L23" s="46">
        <f>配布数!P359</f>
        <v>0</v>
      </c>
      <c r="M23" s="47">
        <f>配布数!R359</f>
        <v>90</v>
      </c>
      <c r="N23" s="48">
        <f>配布数!S359</f>
        <v>0</v>
      </c>
      <c r="O23" s="49"/>
      <c r="P23" s="50"/>
      <c r="Q23" s="51"/>
      <c r="R23" s="48"/>
      <c r="S23" s="45">
        <f t="shared" si="0"/>
        <v>5150</v>
      </c>
      <c r="T23" s="52">
        <f t="shared" si="1"/>
        <v>0</v>
      </c>
    </row>
    <row r="24" spans="2:256" ht="21" customHeight="1">
      <c r="B24" s="44" t="s">
        <v>32</v>
      </c>
      <c r="C24" s="45">
        <f>配布数!C370</f>
        <v>2420</v>
      </c>
      <c r="D24" s="46">
        <f>配布数!D370</f>
        <v>0</v>
      </c>
      <c r="E24" s="45">
        <f>配布数!F370</f>
        <v>60</v>
      </c>
      <c r="F24" s="46">
        <f>配布数!G370</f>
        <v>0</v>
      </c>
      <c r="G24" s="45">
        <f>配布数!I370</f>
        <v>50</v>
      </c>
      <c r="H24" s="46">
        <f>配布数!J370</f>
        <v>0</v>
      </c>
      <c r="I24" s="45">
        <f>配布数!L370</f>
        <v>20</v>
      </c>
      <c r="J24" s="46">
        <f>配布数!M370</f>
        <v>0</v>
      </c>
      <c r="K24" s="45">
        <f>配布数!O370</f>
        <v>0</v>
      </c>
      <c r="L24" s="46">
        <f>配布数!P370</f>
        <v>0</v>
      </c>
      <c r="M24" s="47">
        <f>配布数!R370</f>
        <v>30</v>
      </c>
      <c r="N24" s="48">
        <f>配布数!S370</f>
        <v>0</v>
      </c>
      <c r="O24" s="49"/>
      <c r="P24" s="50"/>
      <c r="Q24" s="51"/>
      <c r="R24" s="48"/>
      <c r="S24" s="45">
        <f t="shared" si="0"/>
        <v>2580</v>
      </c>
      <c r="T24" s="52">
        <f t="shared" si="1"/>
        <v>0</v>
      </c>
    </row>
    <row r="25" spans="2:256" ht="21" customHeight="1">
      <c r="B25" s="53" t="s">
        <v>33</v>
      </c>
      <c r="C25" s="45">
        <f>配布数!C413</f>
        <v>11620</v>
      </c>
      <c r="D25" s="46">
        <f>配布数!D413</f>
        <v>0</v>
      </c>
      <c r="E25" s="45">
        <f>配布数!F413</f>
        <v>900</v>
      </c>
      <c r="F25" s="46">
        <f>配布数!G413</f>
        <v>0</v>
      </c>
      <c r="G25" s="45">
        <f>配布数!I413</f>
        <v>310</v>
      </c>
      <c r="H25" s="46">
        <f>配布数!J413</f>
        <v>0</v>
      </c>
      <c r="I25" s="45">
        <f>配布数!L413</f>
        <v>120</v>
      </c>
      <c r="J25" s="46">
        <f>配布数!M413</f>
        <v>0</v>
      </c>
      <c r="K25" s="45">
        <f>配布数!O413</f>
        <v>0</v>
      </c>
      <c r="L25" s="46">
        <f>配布数!P413</f>
        <v>0</v>
      </c>
      <c r="M25" s="47">
        <f>配布数!R413</f>
        <v>290</v>
      </c>
      <c r="N25" s="48">
        <f>配布数!S413</f>
        <v>0</v>
      </c>
      <c r="O25" s="49"/>
      <c r="P25" s="50"/>
      <c r="Q25" s="51"/>
      <c r="R25" s="48"/>
      <c r="S25" s="45">
        <f t="shared" si="0"/>
        <v>13240</v>
      </c>
      <c r="T25" s="52">
        <f t="shared" si="1"/>
        <v>0</v>
      </c>
    </row>
    <row r="26" spans="2:256" ht="21" customHeight="1">
      <c r="B26" s="53" t="s">
        <v>34</v>
      </c>
      <c r="C26" s="45">
        <f>配布数!C425</f>
        <v>3080</v>
      </c>
      <c r="D26" s="46">
        <f>配布数!D425</f>
        <v>0</v>
      </c>
      <c r="E26" s="45">
        <f>配布数!F425</f>
        <v>80</v>
      </c>
      <c r="F26" s="46">
        <f>配布数!G425</f>
        <v>0</v>
      </c>
      <c r="G26" s="45">
        <f>配布数!I425</f>
        <v>80</v>
      </c>
      <c r="H26" s="46">
        <f>配布数!J425</f>
        <v>0</v>
      </c>
      <c r="I26" s="45">
        <f>配布数!L425</f>
        <v>20</v>
      </c>
      <c r="J26" s="46">
        <f>配布数!M425</f>
        <v>0</v>
      </c>
      <c r="K26" s="45">
        <f>配布数!O425</f>
        <v>0</v>
      </c>
      <c r="L26" s="46">
        <f>配布数!P425</f>
        <v>0</v>
      </c>
      <c r="M26" s="47">
        <f>配布数!R425</f>
        <v>100</v>
      </c>
      <c r="N26" s="48">
        <f>配布数!S425</f>
        <v>0</v>
      </c>
      <c r="O26" s="49"/>
      <c r="P26" s="50"/>
      <c r="Q26" s="51"/>
      <c r="R26" s="48"/>
      <c r="S26" s="45">
        <f t="shared" si="0"/>
        <v>3360</v>
      </c>
      <c r="T26" s="52">
        <f t="shared" si="1"/>
        <v>0</v>
      </c>
    </row>
    <row r="27" spans="2:256" ht="21" customHeight="1">
      <c r="B27" s="53" t="s">
        <v>35</v>
      </c>
      <c r="C27" s="45">
        <f>配布数!C436</f>
        <v>2060</v>
      </c>
      <c r="D27" s="46">
        <f>配布数!D436</f>
        <v>0</v>
      </c>
      <c r="E27" s="45">
        <f>配布数!F436</f>
        <v>90</v>
      </c>
      <c r="F27" s="46">
        <f>配布数!G436</f>
        <v>0</v>
      </c>
      <c r="G27" s="45">
        <f>配布数!I436</f>
        <v>70</v>
      </c>
      <c r="H27" s="46">
        <f>配布数!J436</f>
        <v>0</v>
      </c>
      <c r="I27" s="45">
        <f>配布数!L436</f>
        <v>20</v>
      </c>
      <c r="J27" s="46">
        <f>配布数!M436</f>
        <v>0</v>
      </c>
      <c r="K27" s="45">
        <f>配布数!O436</f>
        <v>0</v>
      </c>
      <c r="L27" s="46">
        <f>配布数!P436</f>
        <v>0</v>
      </c>
      <c r="M27" s="47">
        <f>配布数!R436</f>
        <v>50</v>
      </c>
      <c r="N27" s="48">
        <f>配布数!S436</f>
        <v>0</v>
      </c>
      <c r="O27" s="49"/>
      <c r="P27" s="50"/>
      <c r="Q27" s="51"/>
      <c r="R27" s="48"/>
      <c r="S27" s="45">
        <f t="shared" si="0"/>
        <v>2290</v>
      </c>
      <c r="T27" s="52">
        <f t="shared" si="1"/>
        <v>0</v>
      </c>
    </row>
    <row r="28" spans="2:256" ht="21" customHeight="1">
      <c r="B28" s="44" t="s">
        <v>36</v>
      </c>
      <c r="C28" s="45">
        <f>配布数!C457</f>
        <v>4840</v>
      </c>
      <c r="D28" s="46">
        <f>配布数!D457</f>
        <v>0</v>
      </c>
      <c r="E28" s="45">
        <f>配布数!F457</f>
        <v>140</v>
      </c>
      <c r="F28" s="46">
        <f>配布数!G457</f>
        <v>0</v>
      </c>
      <c r="G28" s="45">
        <f>配布数!I457</f>
        <v>80</v>
      </c>
      <c r="H28" s="46">
        <f>配布数!J457</f>
        <v>0</v>
      </c>
      <c r="I28" s="45">
        <f>配布数!L457</f>
        <v>30</v>
      </c>
      <c r="J28" s="46">
        <f>配布数!M457</f>
        <v>0</v>
      </c>
      <c r="K28" s="45">
        <f>配布数!O457</f>
        <v>0</v>
      </c>
      <c r="L28" s="46">
        <f>配布数!P457</f>
        <v>0</v>
      </c>
      <c r="M28" s="47">
        <f>配布数!R457</f>
        <v>90</v>
      </c>
      <c r="N28" s="48">
        <f>配布数!S457</f>
        <v>0</v>
      </c>
      <c r="O28" s="49"/>
      <c r="P28" s="50"/>
      <c r="Q28" s="67"/>
      <c r="R28" s="48"/>
      <c r="S28" s="45">
        <f t="shared" si="0"/>
        <v>5180</v>
      </c>
      <c r="T28" s="52">
        <f t="shared" si="1"/>
        <v>0</v>
      </c>
    </row>
    <row r="29" spans="2:256" ht="21" customHeight="1">
      <c r="B29" s="53" t="s">
        <v>37</v>
      </c>
      <c r="C29" s="45">
        <f>配布数!C466</f>
        <v>980</v>
      </c>
      <c r="D29" s="46">
        <f>配布数!D466</f>
        <v>0</v>
      </c>
      <c r="E29" s="45">
        <f>配布数!F466</f>
        <v>80</v>
      </c>
      <c r="F29" s="46">
        <f>配布数!G466</f>
        <v>0</v>
      </c>
      <c r="G29" s="45">
        <f>配布数!I466</f>
        <v>30</v>
      </c>
      <c r="H29" s="46">
        <f>配布数!J466</f>
        <v>0</v>
      </c>
      <c r="I29" s="45">
        <f>配布数!L466</f>
        <v>10</v>
      </c>
      <c r="J29" s="46">
        <f>配布数!M466</f>
        <v>0</v>
      </c>
      <c r="K29" s="45">
        <f>配布数!O466</f>
        <v>0</v>
      </c>
      <c r="L29" s="46">
        <f>配布数!P466</f>
        <v>0</v>
      </c>
      <c r="M29" s="47">
        <f>配布数!R466</f>
        <v>30</v>
      </c>
      <c r="N29" s="48">
        <f>配布数!S466</f>
        <v>0</v>
      </c>
      <c r="O29" s="68"/>
      <c r="P29" s="50"/>
      <c r="Q29" s="68"/>
      <c r="R29" s="48"/>
      <c r="S29" s="45">
        <f t="shared" si="0"/>
        <v>1130</v>
      </c>
      <c r="T29" s="52">
        <f t="shared" si="1"/>
        <v>0</v>
      </c>
    </row>
    <row r="30" spans="2:256" ht="21" customHeight="1">
      <c r="B30" s="53" t="s">
        <v>38</v>
      </c>
      <c r="C30" s="45">
        <f>配布数!C478</f>
        <v>1860</v>
      </c>
      <c r="D30" s="46">
        <f>配布数!D478</f>
        <v>0</v>
      </c>
      <c r="E30" s="45">
        <f>配布数!F478</f>
        <v>100</v>
      </c>
      <c r="F30" s="46">
        <f>配布数!G478</f>
        <v>0</v>
      </c>
      <c r="G30" s="45">
        <f>配布数!I478</f>
        <v>60</v>
      </c>
      <c r="H30" s="46">
        <f>配布数!J478</f>
        <v>0</v>
      </c>
      <c r="I30" s="45">
        <f>配布数!L478</f>
        <v>30</v>
      </c>
      <c r="J30" s="46">
        <f>配布数!M478</f>
        <v>0</v>
      </c>
      <c r="K30" s="45">
        <f>配布数!O478</f>
        <v>0</v>
      </c>
      <c r="L30" s="46">
        <f>配布数!P478</f>
        <v>0</v>
      </c>
      <c r="M30" s="47">
        <f>配布数!R478</f>
        <v>50</v>
      </c>
      <c r="N30" s="46">
        <f>配布数!S478</f>
        <v>0</v>
      </c>
      <c r="O30" s="69"/>
      <c r="P30" s="70"/>
      <c r="Q30" s="69"/>
      <c r="R30" s="70"/>
      <c r="S30" s="45">
        <f t="shared" si="0"/>
        <v>2100</v>
      </c>
      <c r="T30" s="52">
        <f>D30+F30+H30+J30+L30+N30+P30+R30</f>
        <v>0</v>
      </c>
    </row>
    <row r="31" spans="2:256" ht="21" customHeight="1">
      <c r="B31" s="53" t="s">
        <v>39</v>
      </c>
      <c r="C31" s="45">
        <f>配布数!I512</f>
        <v>460</v>
      </c>
      <c r="D31" s="46">
        <f>配布数!J512</f>
        <v>0</v>
      </c>
      <c r="E31" s="45">
        <f>配布数!L502</f>
        <v>80</v>
      </c>
      <c r="F31" s="46">
        <f>配布数!M502</f>
        <v>0</v>
      </c>
      <c r="G31" s="45">
        <f>配布数!L512</f>
        <v>100</v>
      </c>
      <c r="H31" s="46">
        <f>配布数!M512</f>
        <v>0</v>
      </c>
      <c r="I31" s="45">
        <f>配布数!O512</f>
        <v>20</v>
      </c>
      <c r="J31" s="46">
        <f>配布数!P512</f>
        <v>0</v>
      </c>
      <c r="K31" s="45">
        <f>配布数!O502</f>
        <v>0</v>
      </c>
      <c r="L31" s="46">
        <f>配布数!P502</f>
        <v>0</v>
      </c>
      <c r="M31" s="47">
        <f>配布数!R512</f>
        <v>120</v>
      </c>
      <c r="N31" s="46">
        <f>配布数!S512</f>
        <v>0</v>
      </c>
      <c r="O31" s="45">
        <f>配布数!C512</f>
        <v>4485</v>
      </c>
      <c r="P31" s="46">
        <f>配布数!D512</f>
        <v>0</v>
      </c>
      <c r="Q31" s="45">
        <f>配布数!F512</f>
        <v>11130</v>
      </c>
      <c r="R31" s="46">
        <f>配布数!G512</f>
        <v>0</v>
      </c>
      <c r="S31" s="45">
        <f>C31+E31+G31+I31+K31+M31+Q31+O31</f>
        <v>16395</v>
      </c>
      <c r="T31" s="52">
        <f>D31+F31+H31+J31+L31+N31+P31+R31</f>
        <v>0</v>
      </c>
    </row>
    <row r="32" spans="2:256" ht="21" customHeight="1">
      <c r="B32" s="71" t="s">
        <v>40</v>
      </c>
      <c r="C32" s="72">
        <f>配布数!I536</f>
        <v>1020</v>
      </c>
      <c r="D32" s="73">
        <f>配布数!J536</f>
        <v>0</v>
      </c>
      <c r="E32" s="72">
        <f>配布数!L525</f>
        <v>70</v>
      </c>
      <c r="F32" s="73">
        <f>配布数!M525</f>
        <v>0</v>
      </c>
      <c r="G32" s="72">
        <f>配布数!L536</f>
        <v>130</v>
      </c>
      <c r="H32" s="73">
        <f>配布数!M536</f>
        <v>0</v>
      </c>
      <c r="I32" s="72">
        <f>配布数!O536</f>
        <v>0</v>
      </c>
      <c r="J32" s="73">
        <f>配布数!P536</f>
        <v>0</v>
      </c>
      <c r="K32" s="72">
        <f>配布数!O525</f>
        <v>0</v>
      </c>
      <c r="L32" s="73">
        <f>配布数!P525</f>
        <v>0</v>
      </c>
      <c r="M32" s="74">
        <f>配布数!R536</f>
        <v>110</v>
      </c>
      <c r="N32" s="73">
        <f>配布数!S536</f>
        <v>0</v>
      </c>
      <c r="O32" s="72">
        <f>配布数!C536</f>
        <v>2935</v>
      </c>
      <c r="P32" s="73">
        <f>配布数!D536</f>
        <v>0</v>
      </c>
      <c r="Q32" s="72">
        <f>配布数!F536</f>
        <v>9870</v>
      </c>
      <c r="R32" s="73">
        <f>配布数!G536</f>
        <v>0</v>
      </c>
      <c r="S32" s="75">
        <f t="shared" si="0"/>
        <v>14135</v>
      </c>
      <c r="T32" s="76">
        <f>D32+F32+H32+J32+L32+N32+P32+R32</f>
        <v>0</v>
      </c>
    </row>
    <row r="33" spans="2:20" ht="21" customHeight="1">
      <c r="B33" s="77" t="s">
        <v>41</v>
      </c>
      <c r="C33" s="72">
        <f>SUM(C5:C32)-SUM(C6:C7)</f>
        <v>206850</v>
      </c>
      <c r="D33" s="73">
        <f>+SUM(D6:D32)</f>
        <v>0</v>
      </c>
      <c r="E33" s="72">
        <f t="shared" ref="E33:Q33" si="2">SUM(E5:E32)-SUM(E6:E7)</f>
        <v>14980</v>
      </c>
      <c r="F33" s="73">
        <f>+SUM(F6:F32)</f>
        <v>0</v>
      </c>
      <c r="G33" s="72">
        <f t="shared" si="2"/>
        <v>7850</v>
      </c>
      <c r="H33" s="73">
        <f>+SUM(H6:H32)</f>
        <v>0</v>
      </c>
      <c r="I33" s="72">
        <f t="shared" si="2"/>
        <v>1690</v>
      </c>
      <c r="J33" s="73">
        <f>+SUM(J6:J32)</f>
        <v>0</v>
      </c>
      <c r="K33" s="72">
        <f t="shared" si="2"/>
        <v>0</v>
      </c>
      <c r="L33" s="73">
        <f>+SUM(L6:L32)</f>
        <v>0</v>
      </c>
      <c r="M33" s="72">
        <f t="shared" si="2"/>
        <v>7080</v>
      </c>
      <c r="N33" s="73">
        <f>+SUM(N6:N32)</f>
        <v>0</v>
      </c>
      <c r="O33" s="72">
        <f t="shared" si="2"/>
        <v>7420</v>
      </c>
      <c r="P33" s="73">
        <f>+SUM(P6:P32)</f>
        <v>0</v>
      </c>
      <c r="Q33" s="72">
        <f t="shared" si="2"/>
        <v>21000</v>
      </c>
      <c r="R33" s="73">
        <f>+SUM(R6:R32)</f>
        <v>0</v>
      </c>
      <c r="S33" s="72">
        <f>+SUM(S6:S32)</f>
        <v>266870</v>
      </c>
      <c r="T33" s="78">
        <f>+SUM(T6:T32)</f>
        <v>0</v>
      </c>
    </row>
    <row r="34" spans="2:20" ht="15" customHeight="1">
      <c r="B34" s="7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213">
        <v>46054</v>
      </c>
      <c r="S34" s="1214"/>
      <c r="T34" s="1214"/>
    </row>
    <row r="35" spans="2:20" ht="9" customHeight="1">
      <c r="B35" s="1"/>
      <c r="C35" s="80"/>
      <c r="D35" s="1"/>
      <c r="E35" s="1"/>
      <c r="F35" s="1"/>
      <c r="G35" s="1"/>
      <c r="H35" s="1"/>
      <c r="I35" s="1"/>
      <c r="J35" s="1"/>
      <c r="K35" s="1"/>
      <c r="L35" s="80"/>
      <c r="M35" s="1"/>
      <c r="N35" s="1"/>
      <c r="O35" s="1"/>
      <c r="P35" s="1"/>
      <c r="Q35" s="1"/>
      <c r="R35" s="1"/>
      <c r="S35" s="1"/>
      <c r="T35" s="1"/>
    </row>
    <row r="36" spans="2:20" ht="9" customHeight="1">
      <c r="B36" s="1"/>
      <c r="C36" s="1"/>
      <c r="D36" s="1"/>
      <c r="E36" s="1"/>
      <c r="F36" s="81"/>
      <c r="G36" s="1"/>
      <c r="H36" s="1"/>
      <c r="I36" s="1"/>
      <c r="J36" s="1"/>
      <c r="K36" s="1"/>
      <c r="L36" s="1"/>
      <c r="M36" s="1"/>
      <c r="N36" s="1"/>
      <c r="O36" s="1"/>
      <c r="P36" s="1"/>
      <c r="Q36" s="81"/>
      <c r="R36" s="1"/>
      <c r="S36" s="1"/>
      <c r="T36" s="1"/>
    </row>
    <row r="37" spans="2:20" ht="15" hidden="1" customHeight="1">
      <c r="F37" s="82"/>
      <c r="Q37" s="82"/>
    </row>
    <row r="38" spans="2:20" ht="15" hidden="1" customHeight="1"/>
    <row r="39" spans="2:20" ht="15" hidden="1" customHeight="1"/>
    <row r="40" spans="2:20" ht="15" hidden="1" customHeight="1">
      <c r="I40" s="82"/>
      <c r="K40" s="82"/>
    </row>
    <row r="41" spans="2:20" ht="15" hidden="1" customHeight="1">
      <c r="J41" s="82"/>
    </row>
    <row r="42" spans="2:20" ht="15" hidden="1" customHeight="1">
      <c r="C42" s="82"/>
    </row>
    <row r="43" spans="2:20" ht="15" hidden="1" customHeight="1"/>
    <row r="44" spans="2:20" ht="15" hidden="1" customHeight="1"/>
    <row r="45" spans="2:20" ht="15" hidden="1" customHeight="1"/>
    <row r="46" spans="2:20" ht="15" hidden="1" customHeight="1"/>
    <row r="47" spans="2:20" ht="15" hidden="1" customHeight="1"/>
    <row r="48" spans="2:20" ht="15" hidden="1" customHeight="1"/>
    <row r="49" ht="15" hidden="1" customHeight="1"/>
    <row r="50" ht="15" hidden="1" customHeight="1"/>
    <row r="51" ht="15" hidden="1" customHeight="1"/>
    <row r="52" ht="15" hidden="1" customHeight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spans="18:18" hidden="1"/>
    <row r="66" spans="18:18" hidden="1"/>
    <row r="67" spans="18:18" hidden="1">
      <c r="R67" s="83">
        <v>46054</v>
      </c>
    </row>
    <row r="68" spans="18:18" hidden="1"/>
  </sheetData>
  <sheetProtection sheet="1" objects="1" scenarios="1"/>
  <mergeCells count="1">
    <mergeCell ref="R34:T34"/>
  </mergeCells>
  <phoneticPr fontId="3"/>
  <pageMargins left="0.55118110236220474" right="0.19685039370078741" top="0.59055118110236227" bottom="0.31496062992125984" header="0.78740157480314965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44D0B-F61F-4B08-87CB-F7DD16629467}">
  <sheetPr codeName="Sheet38"/>
  <dimension ref="B1:IV67"/>
  <sheetViews>
    <sheetView showZeros="0" topLeftCell="A10" zoomScaleNormal="100" workbookViewId="0">
      <selection activeCell="S6" sqref="S6"/>
    </sheetView>
  </sheetViews>
  <sheetFormatPr defaultColWidth="12.21875" defaultRowHeight="14.4"/>
  <cols>
    <col min="1" max="1" width="1.77734375" style="3" customWidth="1"/>
    <col min="2" max="2" width="21.44140625" style="3" customWidth="1"/>
    <col min="3" max="3" width="10" style="3" customWidth="1"/>
    <col min="4" max="4" width="7.88671875" style="3" customWidth="1"/>
    <col min="5" max="5" width="8.109375" style="3" customWidth="1"/>
    <col min="6" max="6" width="7.88671875" style="3" customWidth="1"/>
    <col min="7" max="7" width="8.109375" style="3" customWidth="1"/>
    <col min="8" max="8" width="7.88671875" style="3" customWidth="1"/>
    <col min="9" max="9" width="7.77734375" style="3" customWidth="1"/>
    <col min="10" max="10" width="7.88671875" style="3" customWidth="1"/>
    <col min="11" max="11" width="6.21875" style="3" customWidth="1"/>
    <col min="12" max="12" width="7.88671875" style="3" customWidth="1"/>
    <col min="13" max="13" width="8.109375" style="3" customWidth="1"/>
    <col min="14" max="14" width="7.88671875" style="3" customWidth="1"/>
    <col min="15" max="18" width="7.33203125" style="3" customWidth="1"/>
    <col min="19" max="20" width="9.88671875" style="3" customWidth="1"/>
    <col min="21" max="21" width="7.44140625" style="3" customWidth="1"/>
    <col min="22" max="22" width="8.77734375" style="3" customWidth="1"/>
    <col min="23" max="23" width="11" style="3" customWidth="1"/>
    <col min="24" max="24" width="7.44140625" style="3" customWidth="1"/>
    <col min="25" max="25" width="8.77734375" style="3" customWidth="1"/>
    <col min="26" max="26" width="11" style="3" customWidth="1"/>
    <col min="27" max="27" width="7.44140625" style="3" customWidth="1"/>
    <col min="28" max="28" width="8.77734375" style="3" customWidth="1"/>
    <col min="29" max="256" width="12.21875" style="3"/>
    <col min="257" max="257" width="1.77734375" style="3" customWidth="1"/>
    <col min="258" max="258" width="21.44140625" style="3" customWidth="1"/>
    <col min="259" max="259" width="10" style="3" customWidth="1"/>
    <col min="260" max="260" width="7.88671875" style="3" customWidth="1"/>
    <col min="261" max="261" width="8.109375" style="3" customWidth="1"/>
    <col min="262" max="262" width="7.88671875" style="3" customWidth="1"/>
    <col min="263" max="263" width="8.109375" style="3" customWidth="1"/>
    <col min="264" max="264" width="7.88671875" style="3" customWidth="1"/>
    <col min="265" max="265" width="7.77734375" style="3" customWidth="1"/>
    <col min="266" max="266" width="7.88671875" style="3" customWidth="1"/>
    <col min="267" max="267" width="6.21875" style="3" customWidth="1"/>
    <col min="268" max="268" width="7.88671875" style="3" customWidth="1"/>
    <col min="269" max="269" width="8.109375" style="3" customWidth="1"/>
    <col min="270" max="270" width="7.88671875" style="3" customWidth="1"/>
    <col min="271" max="274" width="7.33203125" style="3" customWidth="1"/>
    <col min="275" max="276" width="9.88671875" style="3" customWidth="1"/>
    <col min="277" max="277" width="7.44140625" style="3" customWidth="1"/>
    <col min="278" max="278" width="8.77734375" style="3" customWidth="1"/>
    <col min="279" max="279" width="11" style="3" customWidth="1"/>
    <col min="280" max="280" width="7.44140625" style="3" customWidth="1"/>
    <col min="281" max="281" width="8.77734375" style="3" customWidth="1"/>
    <col min="282" max="282" width="11" style="3" customWidth="1"/>
    <col min="283" max="283" width="7.44140625" style="3" customWidth="1"/>
    <col min="284" max="284" width="8.77734375" style="3" customWidth="1"/>
    <col min="285" max="512" width="12.21875" style="3"/>
    <col min="513" max="513" width="1.77734375" style="3" customWidth="1"/>
    <col min="514" max="514" width="21.44140625" style="3" customWidth="1"/>
    <col min="515" max="515" width="10" style="3" customWidth="1"/>
    <col min="516" max="516" width="7.88671875" style="3" customWidth="1"/>
    <col min="517" max="517" width="8.109375" style="3" customWidth="1"/>
    <col min="518" max="518" width="7.88671875" style="3" customWidth="1"/>
    <col min="519" max="519" width="8.109375" style="3" customWidth="1"/>
    <col min="520" max="520" width="7.88671875" style="3" customWidth="1"/>
    <col min="521" max="521" width="7.77734375" style="3" customWidth="1"/>
    <col min="522" max="522" width="7.88671875" style="3" customWidth="1"/>
    <col min="523" max="523" width="6.21875" style="3" customWidth="1"/>
    <col min="524" max="524" width="7.88671875" style="3" customWidth="1"/>
    <col min="525" max="525" width="8.109375" style="3" customWidth="1"/>
    <col min="526" max="526" width="7.88671875" style="3" customWidth="1"/>
    <col min="527" max="530" width="7.33203125" style="3" customWidth="1"/>
    <col min="531" max="532" width="9.88671875" style="3" customWidth="1"/>
    <col min="533" max="533" width="7.44140625" style="3" customWidth="1"/>
    <col min="534" max="534" width="8.77734375" style="3" customWidth="1"/>
    <col min="535" max="535" width="11" style="3" customWidth="1"/>
    <col min="536" max="536" width="7.44140625" style="3" customWidth="1"/>
    <col min="537" max="537" width="8.77734375" style="3" customWidth="1"/>
    <col min="538" max="538" width="11" style="3" customWidth="1"/>
    <col min="539" max="539" width="7.44140625" style="3" customWidth="1"/>
    <col min="540" max="540" width="8.77734375" style="3" customWidth="1"/>
    <col min="541" max="768" width="12.21875" style="3"/>
    <col min="769" max="769" width="1.77734375" style="3" customWidth="1"/>
    <col min="770" max="770" width="21.44140625" style="3" customWidth="1"/>
    <col min="771" max="771" width="10" style="3" customWidth="1"/>
    <col min="772" max="772" width="7.88671875" style="3" customWidth="1"/>
    <col min="773" max="773" width="8.109375" style="3" customWidth="1"/>
    <col min="774" max="774" width="7.88671875" style="3" customWidth="1"/>
    <col min="775" max="775" width="8.109375" style="3" customWidth="1"/>
    <col min="776" max="776" width="7.88671875" style="3" customWidth="1"/>
    <col min="777" max="777" width="7.77734375" style="3" customWidth="1"/>
    <col min="778" max="778" width="7.88671875" style="3" customWidth="1"/>
    <col min="779" max="779" width="6.21875" style="3" customWidth="1"/>
    <col min="780" max="780" width="7.88671875" style="3" customWidth="1"/>
    <col min="781" max="781" width="8.109375" style="3" customWidth="1"/>
    <col min="782" max="782" width="7.88671875" style="3" customWidth="1"/>
    <col min="783" max="786" width="7.33203125" style="3" customWidth="1"/>
    <col min="787" max="788" width="9.88671875" style="3" customWidth="1"/>
    <col min="789" max="789" width="7.44140625" style="3" customWidth="1"/>
    <col min="790" max="790" width="8.77734375" style="3" customWidth="1"/>
    <col min="791" max="791" width="11" style="3" customWidth="1"/>
    <col min="792" max="792" width="7.44140625" style="3" customWidth="1"/>
    <col min="793" max="793" width="8.77734375" style="3" customWidth="1"/>
    <col min="794" max="794" width="11" style="3" customWidth="1"/>
    <col min="795" max="795" width="7.44140625" style="3" customWidth="1"/>
    <col min="796" max="796" width="8.77734375" style="3" customWidth="1"/>
    <col min="797" max="1024" width="12.21875" style="3"/>
    <col min="1025" max="1025" width="1.77734375" style="3" customWidth="1"/>
    <col min="1026" max="1026" width="21.44140625" style="3" customWidth="1"/>
    <col min="1027" max="1027" width="10" style="3" customWidth="1"/>
    <col min="1028" max="1028" width="7.88671875" style="3" customWidth="1"/>
    <col min="1029" max="1029" width="8.109375" style="3" customWidth="1"/>
    <col min="1030" max="1030" width="7.88671875" style="3" customWidth="1"/>
    <col min="1031" max="1031" width="8.109375" style="3" customWidth="1"/>
    <col min="1032" max="1032" width="7.88671875" style="3" customWidth="1"/>
    <col min="1033" max="1033" width="7.77734375" style="3" customWidth="1"/>
    <col min="1034" max="1034" width="7.88671875" style="3" customWidth="1"/>
    <col min="1035" max="1035" width="6.21875" style="3" customWidth="1"/>
    <col min="1036" max="1036" width="7.88671875" style="3" customWidth="1"/>
    <col min="1037" max="1037" width="8.109375" style="3" customWidth="1"/>
    <col min="1038" max="1038" width="7.88671875" style="3" customWidth="1"/>
    <col min="1039" max="1042" width="7.33203125" style="3" customWidth="1"/>
    <col min="1043" max="1044" width="9.88671875" style="3" customWidth="1"/>
    <col min="1045" max="1045" width="7.44140625" style="3" customWidth="1"/>
    <col min="1046" max="1046" width="8.77734375" style="3" customWidth="1"/>
    <col min="1047" max="1047" width="11" style="3" customWidth="1"/>
    <col min="1048" max="1048" width="7.44140625" style="3" customWidth="1"/>
    <col min="1049" max="1049" width="8.77734375" style="3" customWidth="1"/>
    <col min="1050" max="1050" width="11" style="3" customWidth="1"/>
    <col min="1051" max="1051" width="7.44140625" style="3" customWidth="1"/>
    <col min="1052" max="1052" width="8.77734375" style="3" customWidth="1"/>
    <col min="1053" max="1280" width="12.21875" style="3"/>
    <col min="1281" max="1281" width="1.77734375" style="3" customWidth="1"/>
    <col min="1282" max="1282" width="21.44140625" style="3" customWidth="1"/>
    <col min="1283" max="1283" width="10" style="3" customWidth="1"/>
    <col min="1284" max="1284" width="7.88671875" style="3" customWidth="1"/>
    <col min="1285" max="1285" width="8.109375" style="3" customWidth="1"/>
    <col min="1286" max="1286" width="7.88671875" style="3" customWidth="1"/>
    <col min="1287" max="1287" width="8.109375" style="3" customWidth="1"/>
    <col min="1288" max="1288" width="7.88671875" style="3" customWidth="1"/>
    <col min="1289" max="1289" width="7.77734375" style="3" customWidth="1"/>
    <col min="1290" max="1290" width="7.88671875" style="3" customWidth="1"/>
    <col min="1291" max="1291" width="6.21875" style="3" customWidth="1"/>
    <col min="1292" max="1292" width="7.88671875" style="3" customWidth="1"/>
    <col min="1293" max="1293" width="8.109375" style="3" customWidth="1"/>
    <col min="1294" max="1294" width="7.88671875" style="3" customWidth="1"/>
    <col min="1295" max="1298" width="7.33203125" style="3" customWidth="1"/>
    <col min="1299" max="1300" width="9.88671875" style="3" customWidth="1"/>
    <col min="1301" max="1301" width="7.44140625" style="3" customWidth="1"/>
    <col min="1302" max="1302" width="8.77734375" style="3" customWidth="1"/>
    <col min="1303" max="1303" width="11" style="3" customWidth="1"/>
    <col min="1304" max="1304" width="7.44140625" style="3" customWidth="1"/>
    <col min="1305" max="1305" width="8.77734375" style="3" customWidth="1"/>
    <col min="1306" max="1306" width="11" style="3" customWidth="1"/>
    <col min="1307" max="1307" width="7.44140625" style="3" customWidth="1"/>
    <col min="1308" max="1308" width="8.77734375" style="3" customWidth="1"/>
    <col min="1309" max="1536" width="12.21875" style="3"/>
    <col min="1537" max="1537" width="1.77734375" style="3" customWidth="1"/>
    <col min="1538" max="1538" width="21.44140625" style="3" customWidth="1"/>
    <col min="1539" max="1539" width="10" style="3" customWidth="1"/>
    <col min="1540" max="1540" width="7.88671875" style="3" customWidth="1"/>
    <col min="1541" max="1541" width="8.109375" style="3" customWidth="1"/>
    <col min="1542" max="1542" width="7.88671875" style="3" customWidth="1"/>
    <col min="1543" max="1543" width="8.109375" style="3" customWidth="1"/>
    <col min="1544" max="1544" width="7.88671875" style="3" customWidth="1"/>
    <col min="1545" max="1545" width="7.77734375" style="3" customWidth="1"/>
    <col min="1546" max="1546" width="7.88671875" style="3" customWidth="1"/>
    <col min="1547" max="1547" width="6.21875" style="3" customWidth="1"/>
    <col min="1548" max="1548" width="7.88671875" style="3" customWidth="1"/>
    <col min="1549" max="1549" width="8.109375" style="3" customWidth="1"/>
    <col min="1550" max="1550" width="7.88671875" style="3" customWidth="1"/>
    <col min="1551" max="1554" width="7.33203125" style="3" customWidth="1"/>
    <col min="1555" max="1556" width="9.88671875" style="3" customWidth="1"/>
    <col min="1557" max="1557" width="7.44140625" style="3" customWidth="1"/>
    <col min="1558" max="1558" width="8.77734375" style="3" customWidth="1"/>
    <col min="1559" max="1559" width="11" style="3" customWidth="1"/>
    <col min="1560" max="1560" width="7.44140625" style="3" customWidth="1"/>
    <col min="1561" max="1561" width="8.77734375" style="3" customWidth="1"/>
    <col min="1562" max="1562" width="11" style="3" customWidth="1"/>
    <col min="1563" max="1563" width="7.44140625" style="3" customWidth="1"/>
    <col min="1564" max="1564" width="8.77734375" style="3" customWidth="1"/>
    <col min="1565" max="1792" width="12.21875" style="3"/>
    <col min="1793" max="1793" width="1.77734375" style="3" customWidth="1"/>
    <col min="1794" max="1794" width="21.44140625" style="3" customWidth="1"/>
    <col min="1795" max="1795" width="10" style="3" customWidth="1"/>
    <col min="1796" max="1796" width="7.88671875" style="3" customWidth="1"/>
    <col min="1797" max="1797" width="8.109375" style="3" customWidth="1"/>
    <col min="1798" max="1798" width="7.88671875" style="3" customWidth="1"/>
    <col min="1799" max="1799" width="8.109375" style="3" customWidth="1"/>
    <col min="1800" max="1800" width="7.88671875" style="3" customWidth="1"/>
    <col min="1801" max="1801" width="7.77734375" style="3" customWidth="1"/>
    <col min="1802" max="1802" width="7.88671875" style="3" customWidth="1"/>
    <col min="1803" max="1803" width="6.21875" style="3" customWidth="1"/>
    <col min="1804" max="1804" width="7.88671875" style="3" customWidth="1"/>
    <col min="1805" max="1805" width="8.109375" style="3" customWidth="1"/>
    <col min="1806" max="1806" width="7.88671875" style="3" customWidth="1"/>
    <col min="1807" max="1810" width="7.33203125" style="3" customWidth="1"/>
    <col min="1811" max="1812" width="9.88671875" style="3" customWidth="1"/>
    <col min="1813" max="1813" width="7.44140625" style="3" customWidth="1"/>
    <col min="1814" max="1814" width="8.77734375" style="3" customWidth="1"/>
    <col min="1815" max="1815" width="11" style="3" customWidth="1"/>
    <col min="1816" max="1816" width="7.44140625" style="3" customWidth="1"/>
    <col min="1817" max="1817" width="8.77734375" style="3" customWidth="1"/>
    <col min="1818" max="1818" width="11" style="3" customWidth="1"/>
    <col min="1819" max="1819" width="7.44140625" style="3" customWidth="1"/>
    <col min="1820" max="1820" width="8.77734375" style="3" customWidth="1"/>
    <col min="1821" max="2048" width="12.21875" style="3"/>
    <col min="2049" max="2049" width="1.77734375" style="3" customWidth="1"/>
    <col min="2050" max="2050" width="21.44140625" style="3" customWidth="1"/>
    <col min="2051" max="2051" width="10" style="3" customWidth="1"/>
    <col min="2052" max="2052" width="7.88671875" style="3" customWidth="1"/>
    <col min="2053" max="2053" width="8.109375" style="3" customWidth="1"/>
    <col min="2054" max="2054" width="7.88671875" style="3" customWidth="1"/>
    <col min="2055" max="2055" width="8.109375" style="3" customWidth="1"/>
    <col min="2056" max="2056" width="7.88671875" style="3" customWidth="1"/>
    <col min="2057" max="2057" width="7.77734375" style="3" customWidth="1"/>
    <col min="2058" max="2058" width="7.88671875" style="3" customWidth="1"/>
    <col min="2059" max="2059" width="6.21875" style="3" customWidth="1"/>
    <col min="2060" max="2060" width="7.88671875" style="3" customWidth="1"/>
    <col min="2061" max="2061" width="8.109375" style="3" customWidth="1"/>
    <col min="2062" max="2062" width="7.88671875" style="3" customWidth="1"/>
    <col min="2063" max="2066" width="7.33203125" style="3" customWidth="1"/>
    <col min="2067" max="2068" width="9.88671875" style="3" customWidth="1"/>
    <col min="2069" max="2069" width="7.44140625" style="3" customWidth="1"/>
    <col min="2070" max="2070" width="8.77734375" style="3" customWidth="1"/>
    <col min="2071" max="2071" width="11" style="3" customWidth="1"/>
    <col min="2072" max="2072" width="7.44140625" style="3" customWidth="1"/>
    <col min="2073" max="2073" width="8.77734375" style="3" customWidth="1"/>
    <col min="2074" max="2074" width="11" style="3" customWidth="1"/>
    <col min="2075" max="2075" width="7.44140625" style="3" customWidth="1"/>
    <col min="2076" max="2076" width="8.77734375" style="3" customWidth="1"/>
    <col min="2077" max="2304" width="12.21875" style="3"/>
    <col min="2305" max="2305" width="1.77734375" style="3" customWidth="1"/>
    <col min="2306" max="2306" width="21.44140625" style="3" customWidth="1"/>
    <col min="2307" max="2307" width="10" style="3" customWidth="1"/>
    <col min="2308" max="2308" width="7.88671875" style="3" customWidth="1"/>
    <col min="2309" max="2309" width="8.109375" style="3" customWidth="1"/>
    <col min="2310" max="2310" width="7.88671875" style="3" customWidth="1"/>
    <col min="2311" max="2311" width="8.109375" style="3" customWidth="1"/>
    <col min="2312" max="2312" width="7.88671875" style="3" customWidth="1"/>
    <col min="2313" max="2313" width="7.77734375" style="3" customWidth="1"/>
    <col min="2314" max="2314" width="7.88671875" style="3" customWidth="1"/>
    <col min="2315" max="2315" width="6.21875" style="3" customWidth="1"/>
    <col min="2316" max="2316" width="7.88671875" style="3" customWidth="1"/>
    <col min="2317" max="2317" width="8.109375" style="3" customWidth="1"/>
    <col min="2318" max="2318" width="7.88671875" style="3" customWidth="1"/>
    <col min="2319" max="2322" width="7.33203125" style="3" customWidth="1"/>
    <col min="2323" max="2324" width="9.88671875" style="3" customWidth="1"/>
    <col min="2325" max="2325" width="7.44140625" style="3" customWidth="1"/>
    <col min="2326" max="2326" width="8.77734375" style="3" customWidth="1"/>
    <col min="2327" max="2327" width="11" style="3" customWidth="1"/>
    <col min="2328" max="2328" width="7.44140625" style="3" customWidth="1"/>
    <col min="2329" max="2329" width="8.77734375" style="3" customWidth="1"/>
    <col min="2330" max="2330" width="11" style="3" customWidth="1"/>
    <col min="2331" max="2331" width="7.44140625" style="3" customWidth="1"/>
    <col min="2332" max="2332" width="8.77734375" style="3" customWidth="1"/>
    <col min="2333" max="2560" width="12.21875" style="3"/>
    <col min="2561" max="2561" width="1.77734375" style="3" customWidth="1"/>
    <col min="2562" max="2562" width="21.44140625" style="3" customWidth="1"/>
    <col min="2563" max="2563" width="10" style="3" customWidth="1"/>
    <col min="2564" max="2564" width="7.88671875" style="3" customWidth="1"/>
    <col min="2565" max="2565" width="8.109375" style="3" customWidth="1"/>
    <col min="2566" max="2566" width="7.88671875" style="3" customWidth="1"/>
    <col min="2567" max="2567" width="8.109375" style="3" customWidth="1"/>
    <col min="2568" max="2568" width="7.88671875" style="3" customWidth="1"/>
    <col min="2569" max="2569" width="7.77734375" style="3" customWidth="1"/>
    <col min="2570" max="2570" width="7.88671875" style="3" customWidth="1"/>
    <col min="2571" max="2571" width="6.21875" style="3" customWidth="1"/>
    <col min="2572" max="2572" width="7.88671875" style="3" customWidth="1"/>
    <col min="2573" max="2573" width="8.109375" style="3" customWidth="1"/>
    <col min="2574" max="2574" width="7.88671875" style="3" customWidth="1"/>
    <col min="2575" max="2578" width="7.33203125" style="3" customWidth="1"/>
    <col min="2579" max="2580" width="9.88671875" style="3" customWidth="1"/>
    <col min="2581" max="2581" width="7.44140625" style="3" customWidth="1"/>
    <col min="2582" max="2582" width="8.77734375" style="3" customWidth="1"/>
    <col min="2583" max="2583" width="11" style="3" customWidth="1"/>
    <col min="2584" max="2584" width="7.44140625" style="3" customWidth="1"/>
    <col min="2585" max="2585" width="8.77734375" style="3" customWidth="1"/>
    <col min="2586" max="2586" width="11" style="3" customWidth="1"/>
    <col min="2587" max="2587" width="7.44140625" style="3" customWidth="1"/>
    <col min="2588" max="2588" width="8.77734375" style="3" customWidth="1"/>
    <col min="2589" max="2816" width="12.21875" style="3"/>
    <col min="2817" max="2817" width="1.77734375" style="3" customWidth="1"/>
    <col min="2818" max="2818" width="21.44140625" style="3" customWidth="1"/>
    <col min="2819" max="2819" width="10" style="3" customWidth="1"/>
    <col min="2820" max="2820" width="7.88671875" style="3" customWidth="1"/>
    <col min="2821" max="2821" width="8.109375" style="3" customWidth="1"/>
    <col min="2822" max="2822" width="7.88671875" style="3" customWidth="1"/>
    <col min="2823" max="2823" width="8.109375" style="3" customWidth="1"/>
    <col min="2824" max="2824" width="7.88671875" style="3" customWidth="1"/>
    <col min="2825" max="2825" width="7.77734375" style="3" customWidth="1"/>
    <col min="2826" max="2826" width="7.88671875" style="3" customWidth="1"/>
    <col min="2827" max="2827" width="6.21875" style="3" customWidth="1"/>
    <col min="2828" max="2828" width="7.88671875" style="3" customWidth="1"/>
    <col min="2829" max="2829" width="8.109375" style="3" customWidth="1"/>
    <col min="2830" max="2830" width="7.88671875" style="3" customWidth="1"/>
    <col min="2831" max="2834" width="7.33203125" style="3" customWidth="1"/>
    <col min="2835" max="2836" width="9.88671875" style="3" customWidth="1"/>
    <col min="2837" max="2837" width="7.44140625" style="3" customWidth="1"/>
    <col min="2838" max="2838" width="8.77734375" style="3" customWidth="1"/>
    <col min="2839" max="2839" width="11" style="3" customWidth="1"/>
    <col min="2840" max="2840" width="7.44140625" style="3" customWidth="1"/>
    <col min="2841" max="2841" width="8.77734375" style="3" customWidth="1"/>
    <col min="2842" max="2842" width="11" style="3" customWidth="1"/>
    <col min="2843" max="2843" width="7.44140625" style="3" customWidth="1"/>
    <col min="2844" max="2844" width="8.77734375" style="3" customWidth="1"/>
    <col min="2845" max="3072" width="12.21875" style="3"/>
    <col min="3073" max="3073" width="1.77734375" style="3" customWidth="1"/>
    <col min="3074" max="3074" width="21.44140625" style="3" customWidth="1"/>
    <col min="3075" max="3075" width="10" style="3" customWidth="1"/>
    <col min="3076" max="3076" width="7.88671875" style="3" customWidth="1"/>
    <col min="3077" max="3077" width="8.109375" style="3" customWidth="1"/>
    <col min="3078" max="3078" width="7.88671875" style="3" customWidth="1"/>
    <col min="3079" max="3079" width="8.109375" style="3" customWidth="1"/>
    <col min="3080" max="3080" width="7.88671875" style="3" customWidth="1"/>
    <col min="3081" max="3081" width="7.77734375" style="3" customWidth="1"/>
    <col min="3082" max="3082" width="7.88671875" style="3" customWidth="1"/>
    <col min="3083" max="3083" width="6.21875" style="3" customWidth="1"/>
    <col min="3084" max="3084" width="7.88671875" style="3" customWidth="1"/>
    <col min="3085" max="3085" width="8.109375" style="3" customWidth="1"/>
    <col min="3086" max="3086" width="7.88671875" style="3" customWidth="1"/>
    <col min="3087" max="3090" width="7.33203125" style="3" customWidth="1"/>
    <col min="3091" max="3092" width="9.88671875" style="3" customWidth="1"/>
    <col min="3093" max="3093" width="7.44140625" style="3" customWidth="1"/>
    <col min="3094" max="3094" width="8.77734375" style="3" customWidth="1"/>
    <col min="3095" max="3095" width="11" style="3" customWidth="1"/>
    <col min="3096" max="3096" width="7.44140625" style="3" customWidth="1"/>
    <col min="3097" max="3097" width="8.77734375" style="3" customWidth="1"/>
    <col min="3098" max="3098" width="11" style="3" customWidth="1"/>
    <col min="3099" max="3099" width="7.44140625" style="3" customWidth="1"/>
    <col min="3100" max="3100" width="8.77734375" style="3" customWidth="1"/>
    <col min="3101" max="3328" width="12.21875" style="3"/>
    <col min="3329" max="3329" width="1.77734375" style="3" customWidth="1"/>
    <col min="3330" max="3330" width="21.44140625" style="3" customWidth="1"/>
    <col min="3331" max="3331" width="10" style="3" customWidth="1"/>
    <col min="3332" max="3332" width="7.88671875" style="3" customWidth="1"/>
    <col min="3333" max="3333" width="8.109375" style="3" customWidth="1"/>
    <col min="3334" max="3334" width="7.88671875" style="3" customWidth="1"/>
    <col min="3335" max="3335" width="8.109375" style="3" customWidth="1"/>
    <col min="3336" max="3336" width="7.88671875" style="3" customWidth="1"/>
    <col min="3337" max="3337" width="7.77734375" style="3" customWidth="1"/>
    <col min="3338" max="3338" width="7.88671875" style="3" customWidth="1"/>
    <col min="3339" max="3339" width="6.21875" style="3" customWidth="1"/>
    <col min="3340" max="3340" width="7.88671875" style="3" customWidth="1"/>
    <col min="3341" max="3341" width="8.109375" style="3" customWidth="1"/>
    <col min="3342" max="3342" width="7.88671875" style="3" customWidth="1"/>
    <col min="3343" max="3346" width="7.33203125" style="3" customWidth="1"/>
    <col min="3347" max="3348" width="9.88671875" style="3" customWidth="1"/>
    <col min="3349" max="3349" width="7.44140625" style="3" customWidth="1"/>
    <col min="3350" max="3350" width="8.77734375" style="3" customWidth="1"/>
    <col min="3351" max="3351" width="11" style="3" customWidth="1"/>
    <col min="3352" max="3352" width="7.44140625" style="3" customWidth="1"/>
    <col min="3353" max="3353" width="8.77734375" style="3" customWidth="1"/>
    <col min="3354" max="3354" width="11" style="3" customWidth="1"/>
    <col min="3355" max="3355" width="7.44140625" style="3" customWidth="1"/>
    <col min="3356" max="3356" width="8.77734375" style="3" customWidth="1"/>
    <col min="3357" max="3584" width="12.21875" style="3"/>
    <col min="3585" max="3585" width="1.77734375" style="3" customWidth="1"/>
    <col min="3586" max="3586" width="21.44140625" style="3" customWidth="1"/>
    <col min="3587" max="3587" width="10" style="3" customWidth="1"/>
    <col min="3588" max="3588" width="7.88671875" style="3" customWidth="1"/>
    <col min="3589" max="3589" width="8.109375" style="3" customWidth="1"/>
    <col min="3590" max="3590" width="7.88671875" style="3" customWidth="1"/>
    <col min="3591" max="3591" width="8.109375" style="3" customWidth="1"/>
    <col min="3592" max="3592" width="7.88671875" style="3" customWidth="1"/>
    <col min="3593" max="3593" width="7.77734375" style="3" customWidth="1"/>
    <col min="3594" max="3594" width="7.88671875" style="3" customWidth="1"/>
    <col min="3595" max="3595" width="6.21875" style="3" customWidth="1"/>
    <col min="3596" max="3596" width="7.88671875" style="3" customWidth="1"/>
    <col min="3597" max="3597" width="8.109375" style="3" customWidth="1"/>
    <col min="3598" max="3598" width="7.88671875" style="3" customWidth="1"/>
    <col min="3599" max="3602" width="7.33203125" style="3" customWidth="1"/>
    <col min="3603" max="3604" width="9.88671875" style="3" customWidth="1"/>
    <col min="3605" max="3605" width="7.44140625" style="3" customWidth="1"/>
    <col min="3606" max="3606" width="8.77734375" style="3" customWidth="1"/>
    <col min="3607" max="3607" width="11" style="3" customWidth="1"/>
    <col min="3608" max="3608" width="7.44140625" style="3" customWidth="1"/>
    <col min="3609" max="3609" width="8.77734375" style="3" customWidth="1"/>
    <col min="3610" max="3610" width="11" style="3" customWidth="1"/>
    <col min="3611" max="3611" width="7.44140625" style="3" customWidth="1"/>
    <col min="3612" max="3612" width="8.77734375" style="3" customWidth="1"/>
    <col min="3613" max="3840" width="12.21875" style="3"/>
    <col min="3841" max="3841" width="1.77734375" style="3" customWidth="1"/>
    <col min="3842" max="3842" width="21.44140625" style="3" customWidth="1"/>
    <col min="3843" max="3843" width="10" style="3" customWidth="1"/>
    <col min="3844" max="3844" width="7.88671875" style="3" customWidth="1"/>
    <col min="3845" max="3845" width="8.109375" style="3" customWidth="1"/>
    <col min="3846" max="3846" width="7.88671875" style="3" customWidth="1"/>
    <col min="3847" max="3847" width="8.109375" style="3" customWidth="1"/>
    <col min="3848" max="3848" width="7.88671875" style="3" customWidth="1"/>
    <col min="3849" max="3849" width="7.77734375" style="3" customWidth="1"/>
    <col min="3850" max="3850" width="7.88671875" style="3" customWidth="1"/>
    <col min="3851" max="3851" width="6.21875" style="3" customWidth="1"/>
    <col min="3852" max="3852" width="7.88671875" style="3" customWidth="1"/>
    <col min="3853" max="3853" width="8.109375" style="3" customWidth="1"/>
    <col min="3854" max="3854" width="7.88671875" style="3" customWidth="1"/>
    <col min="3855" max="3858" width="7.33203125" style="3" customWidth="1"/>
    <col min="3859" max="3860" width="9.88671875" style="3" customWidth="1"/>
    <col min="3861" max="3861" width="7.44140625" style="3" customWidth="1"/>
    <col min="3862" max="3862" width="8.77734375" style="3" customWidth="1"/>
    <col min="3863" max="3863" width="11" style="3" customWidth="1"/>
    <col min="3864" max="3864" width="7.44140625" style="3" customWidth="1"/>
    <col min="3865" max="3865" width="8.77734375" style="3" customWidth="1"/>
    <col min="3866" max="3866" width="11" style="3" customWidth="1"/>
    <col min="3867" max="3867" width="7.44140625" style="3" customWidth="1"/>
    <col min="3868" max="3868" width="8.77734375" style="3" customWidth="1"/>
    <col min="3869" max="4096" width="12.21875" style="3"/>
    <col min="4097" max="4097" width="1.77734375" style="3" customWidth="1"/>
    <col min="4098" max="4098" width="21.44140625" style="3" customWidth="1"/>
    <col min="4099" max="4099" width="10" style="3" customWidth="1"/>
    <col min="4100" max="4100" width="7.88671875" style="3" customWidth="1"/>
    <col min="4101" max="4101" width="8.109375" style="3" customWidth="1"/>
    <col min="4102" max="4102" width="7.88671875" style="3" customWidth="1"/>
    <col min="4103" max="4103" width="8.109375" style="3" customWidth="1"/>
    <col min="4104" max="4104" width="7.88671875" style="3" customWidth="1"/>
    <col min="4105" max="4105" width="7.77734375" style="3" customWidth="1"/>
    <col min="4106" max="4106" width="7.88671875" style="3" customWidth="1"/>
    <col min="4107" max="4107" width="6.21875" style="3" customWidth="1"/>
    <col min="4108" max="4108" width="7.88671875" style="3" customWidth="1"/>
    <col min="4109" max="4109" width="8.109375" style="3" customWidth="1"/>
    <col min="4110" max="4110" width="7.88671875" style="3" customWidth="1"/>
    <col min="4111" max="4114" width="7.33203125" style="3" customWidth="1"/>
    <col min="4115" max="4116" width="9.88671875" style="3" customWidth="1"/>
    <col min="4117" max="4117" width="7.44140625" style="3" customWidth="1"/>
    <col min="4118" max="4118" width="8.77734375" style="3" customWidth="1"/>
    <col min="4119" max="4119" width="11" style="3" customWidth="1"/>
    <col min="4120" max="4120" width="7.44140625" style="3" customWidth="1"/>
    <col min="4121" max="4121" width="8.77734375" style="3" customWidth="1"/>
    <col min="4122" max="4122" width="11" style="3" customWidth="1"/>
    <col min="4123" max="4123" width="7.44140625" style="3" customWidth="1"/>
    <col min="4124" max="4124" width="8.77734375" style="3" customWidth="1"/>
    <col min="4125" max="4352" width="12.21875" style="3"/>
    <col min="4353" max="4353" width="1.77734375" style="3" customWidth="1"/>
    <col min="4354" max="4354" width="21.44140625" style="3" customWidth="1"/>
    <col min="4355" max="4355" width="10" style="3" customWidth="1"/>
    <col min="4356" max="4356" width="7.88671875" style="3" customWidth="1"/>
    <col min="4357" max="4357" width="8.109375" style="3" customWidth="1"/>
    <col min="4358" max="4358" width="7.88671875" style="3" customWidth="1"/>
    <col min="4359" max="4359" width="8.109375" style="3" customWidth="1"/>
    <col min="4360" max="4360" width="7.88671875" style="3" customWidth="1"/>
    <col min="4361" max="4361" width="7.77734375" style="3" customWidth="1"/>
    <col min="4362" max="4362" width="7.88671875" style="3" customWidth="1"/>
    <col min="4363" max="4363" width="6.21875" style="3" customWidth="1"/>
    <col min="4364" max="4364" width="7.88671875" style="3" customWidth="1"/>
    <col min="4365" max="4365" width="8.109375" style="3" customWidth="1"/>
    <col min="4366" max="4366" width="7.88671875" style="3" customWidth="1"/>
    <col min="4367" max="4370" width="7.33203125" style="3" customWidth="1"/>
    <col min="4371" max="4372" width="9.88671875" style="3" customWidth="1"/>
    <col min="4373" max="4373" width="7.44140625" style="3" customWidth="1"/>
    <col min="4374" max="4374" width="8.77734375" style="3" customWidth="1"/>
    <col min="4375" max="4375" width="11" style="3" customWidth="1"/>
    <col min="4376" max="4376" width="7.44140625" style="3" customWidth="1"/>
    <col min="4377" max="4377" width="8.77734375" style="3" customWidth="1"/>
    <col min="4378" max="4378" width="11" style="3" customWidth="1"/>
    <col min="4379" max="4379" width="7.44140625" style="3" customWidth="1"/>
    <col min="4380" max="4380" width="8.77734375" style="3" customWidth="1"/>
    <col min="4381" max="4608" width="12.21875" style="3"/>
    <col min="4609" max="4609" width="1.77734375" style="3" customWidth="1"/>
    <col min="4610" max="4610" width="21.44140625" style="3" customWidth="1"/>
    <col min="4611" max="4611" width="10" style="3" customWidth="1"/>
    <col min="4612" max="4612" width="7.88671875" style="3" customWidth="1"/>
    <col min="4613" max="4613" width="8.109375" style="3" customWidth="1"/>
    <col min="4614" max="4614" width="7.88671875" style="3" customWidth="1"/>
    <col min="4615" max="4615" width="8.109375" style="3" customWidth="1"/>
    <col min="4616" max="4616" width="7.88671875" style="3" customWidth="1"/>
    <col min="4617" max="4617" width="7.77734375" style="3" customWidth="1"/>
    <col min="4618" max="4618" width="7.88671875" style="3" customWidth="1"/>
    <col min="4619" max="4619" width="6.21875" style="3" customWidth="1"/>
    <col min="4620" max="4620" width="7.88671875" style="3" customWidth="1"/>
    <col min="4621" max="4621" width="8.109375" style="3" customWidth="1"/>
    <col min="4622" max="4622" width="7.88671875" style="3" customWidth="1"/>
    <col min="4623" max="4626" width="7.33203125" style="3" customWidth="1"/>
    <col min="4627" max="4628" width="9.88671875" style="3" customWidth="1"/>
    <col min="4629" max="4629" width="7.44140625" style="3" customWidth="1"/>
    <col min="4630" max="4630" width="8.77734375" style="3" customWidth="1"/>
    <col min="4631" max="4631" width="11" style="3" customWidth="1"/>
    <col min="4632" max="4632" width="7.44140625" style="3" customWidth="1"/>
    <col min="4633" max="4633" width="8.77734375" style="3" customWidth="1"/>
    <col min="4634" max="4634" width="11" style="3" customWidth="1"/>
    <col min="4635" max="4635" width="7.44140625" style="3" customWidth="1"/>
    <col min="4636" max="4636" width="8.77734375" style="3" customWidth="1"/>
    <col min="4637" max="4864" width="12.21875" style="3"/>
    <col min="4865" max="4865" width="1.77734375" style="3" customWidth="1"/>
    <col min="4866" max="4866" width="21.44140625" style="3" customWidth="1"/>
    <col min="4867" max="4867" width="10" style="3" customWidth="1"/>
    <col min="4868" max="4868" width="7.88671875" style="3" customWidth="1"/>
    <col min="4869" max="4869" width="8.109375" style="3" customWidth="1"/>
    <col min="4870" max="4870" width="7.88671875" style="3" customWidth="1"/>
    <col min="4871" max="4871" width="8.109375" style="3" customWidth="1"/>
    <col min="4872" max="4872" width="7.88671875" style="3" customWidth="1"/>
    <col min="4873" max="4873" width="7.77734375" style="3" customWidth="1"/>
    <col min="4874" max="4874" width="7.88671875" style="3" customWidth="1"/>
    <col min="4875" max="4875" width="6.21875" style="3" customWidth="1"/>
    <col min="4876" max="4876" width="7.88671875" style="3" customWidth="1"/>
    <col min="4877" max="4877" width="8.109375" style="3" customWidth="1"/>
    <col min="4878" max="4878" width="7.88671875" style="3" customWidth="1"/>
    <col min="4879" max="4882" width="7.33203125" style="3" customWidth="1"/>
    <col min="4883" max="4884" width="9.88671875" style="3" customWidth="1"/>
    <col min="4885" max="4885" width="7.44140625" style="3" customWidth="1"/>
    <col min="4886" max="4886" width="8.77734375" style="3" customWidth="1"/>
    <col min="4887" max="4887" width="11" style="3" customWidth="1"/>
    <col min="4888" max="4888" width="7.44140625" style="3" customWidth="1"/>
    <col min="4889" max="4889" width="8.77734375" style="3" customWidth="1"/>
    <col min="4890" max="4890" width="11" style="3" customWidth="1"/>
    <col min="4891" max="4891" width="7.44140625" style="3" customWidth="1"/>
    <col min="4892" max="4892" width="8.77734375" style="3" customWidth="1"/>
    <col min="4893" max="5120" width="12.21875" style="3"/>
    <col min="5121" max="5121" width="1.77734375" style="3" customWidth="1"/>
    <col min="5122" max="5122" width="21.44140625" style="3" customWidth="1"/>
    <col min="5123" max="5123" width="10" style="3" customWidth="1"/>
    <col min="5124" max="5124" width="7.88671875" style="3" customWidth="1"/>
    <col min="5125" max="5125" width="8.109375" style="3" customWidth="1"/>
    <col min="5126" max="5126" width="7.88671875" style="3" customWidth="1"/>
    <col min="5127" max="5127" width="8.109375" style="3" customWidth="1"/>
    <col min="5128" max="5128" width="7.88671875" style="3" customWidth="1"/>
    <col min="5129" max="5129" width="7.77734375" style="3" customWidth="1"/>
    <col min="5130" max="5130" width="7.88671875" style="3" customWidth="1"/>
    <col min="5131" max="5131" width="6.21875" style="3" customWidth="1"/>
    <col min="5132" max="5132" width="7.88671875" style="3" customWidth="1"/>
    <col min="5133" max="5133" width="8.109375" style="3" customWidth="1"/>
    <col min="5134" max="5134" width="7.88671875" style="3" customWidth="1"/>
    <col min="5135" max="5138" width="7.33203125" style="3" customWidth="1"/>
    <col min="5139" max="5140" width="9.88671875" style="3" customWidth="1"/>
    <col min="5141" max="5141" width="7.44140625" style="3" customWidth="1"/>
    <col min="5142" max="5142" width="8.77734375" style="3" customWidth="1"/>
    <col min="5143" max="5143" width="11" style="3" customWidth="1"/>
    <col min="5144" max="5144" width="7.44140625" style="3" customWidth="1"/>
    <col min="5145" max="5145" width="8.77734375" style="3" customWidth="1"/>
    <col min="5146" max="5146" width="11" style="3" customWidth="1"/>
    <col min="5147" max="5147" width="7.44140625" style="3" customWidth="1"/>
    <col min="5148" max="5148" width="8.77734375" style="3" customWidth="1"/>
    <col min="5149" max="5376" width="12.21875" style="3"/>
    <col min="5377" max="5377" width="1.77734375" style="3" customWidth="1"/>
    <col min="5378" max="5378" width="21.44140625" style="3" customWidth="1"/>
    <col min="5379" max="5379" width="10" style="3" customWidth="1"/>
    <col min="5380" max="5380" width="7.88671875" style="3" customWidth="1"/>
    <col min="5381" max="5381" width="8.109375" style="3" customWidth="1"/>
    <col min="5382" max="5382" width="7.88671875" style="3" customWidth="1"/>
    <col min="5383" max="5383" width="8.109375" style="3" customWidth="1"/>
    <col min="5384" max="5384" width="7.88671875" style="3" customWidth="1"/>
    <col min="5385" max="5385" width="7.77734375" style="3" customWidth="1"/>
    <col min="5386" max="5386" width="7.88671875" style="3" customWidth="1"/>
    <col min="5387" max="5387" width="6.21875" style="3" customWidth="1"/>
    <col min="5388" max="5388" width="7.88671875" style="3" customWidth="1"/>
    <col min="5389" max="5389" width="8.109375" style="3" customWidth="1"/>
    <col min="5390" max="5390" width="7.88671875" style="3" customWidth="1"/>
    <col min="5391" max="5394" width="7.33203125" style="3" customWidth="1"/>
    <col min="5395" max="5396" width="9.88671875" style="3" customWidth="1"/>
    <col min="5397" max="5397" width="7.44140625" style="3" customWidth="1"/>
    <col min="5398" max="5398" width="8.77734375" style="3" customWidth="1"/>
    <col min="5399" max="5399" width="11" style="3" customWidth="1"/>
    <col min="5400" max="5400" width="7.44140625" style="3" customWidth="1"/>
    <col min="5401" max="5401" width="8.77734375" style="3" customWidth="1"/>
    <col min="5402" max="5402" width="11" style="3" customWidth="1"/>
    <col min="5403" max="5403" width="7.44140625" style="3" customWidth="1"/>
    <col min="5404" max="5404" width="8.77734375" style="3" customWidth="1"/>
    <col min="5405" max="5632" width="12.21875" style="3"/>
    <col min="5633" max="5633" width="1.77734375" style="3" customWidth="1"/>
    <col min="5634" max="5634" width="21.44140625" style="3" customWidth="1"/>
    <col min="5635" max="5635" width="10" style="3" customWidth="1"/>
    <col min="5636" max="5636" width="7.88671875" style="3" customWidth="1"/>
    <col min="5637" max="5637" width="8.109375" style="3" customWidth="1"/>
    <col min="5638" max="5638" width="7.88671875" style="3" customWidth="1"/>
    <col min="5639" max="5639" width="8.109375" style="3" customWidth="1"/>
    <col min="5640" max="5640" width="7.88671875" style="3" customWidth="1"/>
    <col min="5641" max="5641" width="7.77734375" style="3" customWidth="1"/>
    <col min="5642" max="5642" width="7.88671875" style="3" customWidth="1"/>
    <col min="5643" max="5643" width="6.21875" style="3" customWidth="1"/>
    <col min="5644" max="5644" width="7.88671875" style="3" customWidth="1"/>
    <col min="5645" max="5645" width="8.109375" style="3" customWidth="1"/>
    <col min="5646" max="5646" width="7.88671875" style="3" customWidth="1"/>
    <col min="5647" max="5650" width="7.33203125" style="3" customWidth="1"/>
    <col min="5651" max="5652" width="9.88671875" style="3" customWidth="1"/>
    <col min="5653" max="5653" width="7.44140625" style="3" customWidth="1"/>
    <col min="5654" max="5654" width="8.77734375" style="3" customWidth="1"/>
    <col min="5655" max="5655" width="11" style="3" customWidth="1"/>
    <col min="5656" max="5656" width="7.44140625" style="3" customWidth="1"/>
    <col min="5657" max="5657" width="8.77734375" style="3" customWidth="1"/>
    <col min="5658" max="5658" width="11" style="3" customWidth="1"/>
    <col min="5659" max="5659" width="7.44140625" style="3" customWidth="1"/>
    <col min="5660" max="5660" width="8.77734375" style="3" customWidth="1"/>
    <col min="5661" max="5888" width="12.21875" style="3"/>
    <col min="5889" max="5889" width="1.77734375" style="3" customWidth="1"/>
    <col min="5890" max="5890" width="21.44140625" style="3" customWidth="1"/>
    <col min="5891" max="5891" width="10" style="3" customWidth="1"/>
    <col min="5892" max="5892" width="7.88671875" style="3" customWidth="1"/>
    <col min="5893" max="5893" width="8.109375" style="3" customWidth="1"/>
    <col min="5894" max="5894" width="7.88671875" style="3" customWidth="1"/>
    <col min="5895" max="5895" width="8.109375" style="3" customWidth="1"/>
    <col min="5896" max="5896" width="7.88671875" style="3" customWidth="1"/>
    <col min="5897" max="5897" width="7.77734375" style="3" customWidth="1"/>
    <col min="5898" max="5898" width="7.88671875" style="3" customWidth="1"/>
    <col min="5899" max="5899" width="6.21875" style="3" customWidth="1"/>
    <col min="5900" max="5900" width="7.88671875" style="3" customWidth="1"/>
    <col min="5901" max="5901" width="8.109375" style="3" customWidth="1"/>
    <col min="5902" max="5902" width="7.88671875" style="3" customWidth="1"/>
    <col min="5903" max="5906" width="7.33203125" style="3" customWidth="1"/>
    <col min="5907" max="5908" width="9.88671875" style="3" customWidth="1"/>
    <col min="5909" max="5909" width="7.44140625" style="3" customWidth="1"/>
    <col min="5910" max="5910" width="8.77734375" style="3" customWidth="1"/>
    <col min="5911" max="5911" width="11" style="3" customWidth="1"/>
    <col min="5912" max="5912" width="7.44140625" style="3" customWidth="1"/>
    <col min="5913" max="5913" width="8.77734375" style="3" customWidth="1"/>
    <col min="5914" max="5914" width="11" style="3" customWidth="1"/>
    <col min="5915" max="5915" width="7.44140625" style="3" customWidth="1"/>
    <col min="5916" max="5916" width="8.77734375" style="3" customWidth="1"/>
    <col min="5917" max="6144" width="12.21875" style="3"/>
    <col min="6145" max="6145" width="1.77734375" style="3" customWidth="1"/>
    <col min="6146" max="6146" width="21.44140625" style="3" customWidth="1"/>
    <col min="6147" max="6147" width="10" style="3" customWidth="1"/>
    <col min="6148" max="6148" width="7.88671875" style="3" customWidth="1"/>
    <col min="6149" max="6149" width="8.109375" style="3" customWidth="1"/>
    <col min="6150" max="6150" width="7.88671875" style="3" customWidth="1"/>
    <col min="6151" max="6151" width="8.109375" style="3" customWidth="1"/>
    <col min="6152" max="6152" width="7.88671875" style="3" customWidth="1"/>
    <col min="6153" max="6153" width="7.77734375" style="3" customWidth="1"/>
    <col min="6154" max="6154" width="7.88671875" style="3" customWidth="1"/>
    <col min="6155" max="6155" width="6.21875" style="3" customWidth="1"/>
    <col min="6156" max="6156" width="7.88671875" style="3" customWidth="1"/>
    <col min="6157" max="6157" width="8.109375" style="3" customWidth="1"/>
    <col min="6158" max="6158" width="7.88671875" style="3" customWidth="1"/>
    <col min="6159" max="6162" width="7.33203125" style="3" customWidth="1"/>
    <col min="6163" max="6164" width="9.88671875" style="3" customWidth="1"/>
    <col min="6165" max="6165" width="7.44140625" style="3" customWidth="1"/>
    <col min="6166" max="6166" width="8.77734375" style="3" customWidth="1"/>
    <col min="6167" max="6167" width="11" style="3" customWidth="1"/>
    <col min="6168" max="6168" width="7.44140625" style="3" customWidth="1"/>
    <col min="6169" max="6169" width="8.77734375" style="3" customWidth="1"/>
    <col min="6170" max="6170" width="11" style="3" customWidth="1"/>
    <col min="6171" max="6171" width="7.44140625" style="3" customWidth="1"/>
    <col min="6172" max="6172" width="8.77734375" style="3" customWidth="1"/>
    <col min="6173" max="6400" width="12.21875" style="3"/>
    <col min="6401" max="6401" width="1.77734375" style="3" customWidth="1"/>
    <col min="6402" max="6402" width="21.44140625" style="3" customWidth="1"/>
    <col min="6403" max="6403" width="10" style="3" customWidth="1"/>
    <col min="6404" max="6404" width="7.88671875" style="3" customWidth="1"/>
    <col min="6405" max="6405" width="8.109375" style="3" customWidth="1"/>
    <col min="6406" max="6406" width="7.88671875" style="3" customWidth="1"/>
    <col min="6407" max="6407" width="8.109375" style="3" customWidth="1"/>
    <col min="6408" max="6408" width="7.88671875" style="3" customWidth="1"/>
    <col min="6409" max="6409" width="7.77734375" style="3" customWidth="1"/>
    <col min="6410" max="6410" width="7.88671875" style="3" customWidth="1"/>
    <col min="6411" max="6411" width="6.21875" style="3" customWidth="1"/>
    <col min="6412" max="6412" width="7.88671875" style="3" customWidth="1"/>
    <col min="6413" max="6413" width="8.109375" style="3" customWidth="1"/>
    <col min="6414" max="6414" width="7.88671875" style="3" customWidth="1"/>
    <col min="6415" max="6418" width="7.33203125" style="3" customWidth="1"/>
    <col min="6419" max="6420" width="9.88671875" style="3" customWidth="1"/>
    <col min="6421" max="6421" width="7.44140625" style="3" customWidth="1"/>
    <col min="6422" max="6422" width="8.77734375" style="3" customWidth="1"/>
    <col min="6423" max="6423" width="11" style="3" customWidth="1"/>
    <col min="6424" max="6424" width="7.44140625" style="3" customWidth="1"/>
    <col min="6425" max="6425" width="8.77734375" style="3" customWidth="1"/>
    <col min="6426" max="6426" width="11" style="3" customWidth="1"/>
    <col min="6427" max="6427" width="7.44140625" style="3" customWidth="1"/>
    <col min="6428" max="6428" width="8.77734375" style="3" customWidth="1"/>
    <col min="6429" max="6656" width="12.21875" style="3"/>
    <col min="6657" max="6657" width="1.77734375" style="3" customWidth="1"/>
    <col min="6658" max="6658" width="21.44140625" style="3" customWidth="1"/>
    <col min="6659" max="6659" width="10" style="3" customWidth="1"/>
    <col min="6660" max="6660" width="7.88671875" style="3" customWidth="1"/>
    <col min="6661" max="6661" width="8.109375" style="3" customWidth="1"/>
    <col min="6662" max="6662" width="7.88671875" style="3" customWidth="1"/>
    <col min="6663" max="6663" width="8.109375" style="3" customWidth="1"/>
    <col min="6664" max="6664" width="7.88671875" style="3" customWidth="1"/>
    <col min="6665" max="6665" width="7.77734375" style="3" customWidth="1"/>
    <col min="6666" max="6666" width="7.88671875" style="3" customWidth="1"/>
    <col min="6667" max="6667" width="6.21875" style="3" customWidth="1"/>
    <col min="6668" max="6668" width="7.88671875" style="3" customWidth="1"/>
    <col min="6669" max="6669" width="8.109375" style="3" customWidth="1"/>
    <col min="6670" max="6670" width="7.88671875" style="3" customWidth="1"/>
    <col min="6671" max="6674" width="7.33203125" style="3" customWidth="1"/>
    <col min="6675" max="6676" width="9.88671875" style="3" customWidth="1"/>
    <col min="6677" max="6677" width="7.44140625" style="3" customWidth="1"/>
    <col min="6678" max="6678" width="8.77734375" style="3" customWidth="1"/>
    <col min="6679" max="6679" width="11" style="3" customWidth="1"/>
    <col min="6680" max="6680" width="7.44140625" style="3" customWidth="1"/>
    <col min="6681" max="6681" width="8.77734375" style="3" customWidth="1"/>
    <col min="6682" max="6682" width="11" style="3" customWidth="1"/>
    <col min="6683" max="6683" width="7.44140625" style="3" customWidth="1"/>
    <col min="6684" max="6684" width="8.77734375" style="3" customWidth="1"/>
    <col min="6685" max="6912" width="12.21875" style="3"/>
    <col min="6913" max="6913" width="1.77734375" style="3" customWidth="1"/>
    <col min="6914" max="6914" width="21.44140625" style="3" customWidth="1"/>
    <col min="6915" max="6915" width="10" style="3" customWidth="1"/>
    <col min="6916" max="6916" width="7.88671875" style="3" customWidth="1"/>
    <col min="6917" max="6917" width="8.109375" style="3" customWidth="1"/>
    <col min="6918" max="6918" width="7.88671875" style="3" customWidth="1"/>
    <col min="6919" max="6919" width="8.109375" style="3" customWidth="1"/>
    <col min="6920" max="6920" width="7.88671875" style="3" customWidth="1"/>
    <col min="6921" max="6921" width="7.77734375" style="3" customWidth="1"/>
    <col min="6922" max="6922" width="7.88671875" style="3" customWidth="1"/>
    <col min="6923" max="6923" width="6.21875" style="3" customWidth="1"/>
    <col min="6924" max="6924" width="7.88671875" style="3" customWidth="1"/>
    <col min="6925" max="6925" width="8.109375" style="3" customWidth="1"/>
    <col min="6926" max="6926" width="7.88671875" style="3" customWidth="1"/>
    <col min="6927" max="6930" width="7.33203125" style="3" customWidth="1"/>
    <col min="6931" max="6932" width="9.88671875" style="3" customWidth="1"/>
    <col min="6933" max="6933" width="7.44140625" style="3" customWidth="1"/>
    <col min="6934" max="6934" width="8.77734375" style="3" customWidth="1"/>
    <col min="6935" max="6935" width="11" style="3" customWidth="1"/>
    <col min="6936" max="6936" width="7.44140625" style="3" customWidth="1"/>
    <col min="6937" max="6937" width="8.77734375" style="3" customWidth="1"/>
    <col min="6938" max="6938" width="11" style="3" customWidth="1"/>
    <col min="6939" max="6939" width="7.44140625" style="3" customWidth="1"/>
    <col min="6940" max="6940" width="8.77734375" style="3" customWidth="1"/>
    <col min="6941" max="7168" width="12.21875" style="3"/>
    <col min="7169" max="7169" width="1.77734375" style="3" customWidth="1"/>
    <col min="7170" max="7170" width="21.44140625" style="3" customWidth="1"/>
    <col min="7171" max="7171" width="10" style="3" customWidth="1"/>
    <col min="7172" max="7172" width="7.88671875" style="3" customWidth="1"/>
    <col min="7173" max="7173" width="8.109375" style="3" customWidth="1"/>
    <col min="7174" max="7174" width="7.88671875" style="3" customWidth="1"/>
    <col min="7175" max="7175" width="8.109375" style="3" customWidth="1"/>
    <col min="7176" max="7176" width="7.88671875" style="3" customWidth="1"/>
    <col min="7177" max="7177" width="7.77734375" style="3" customWidth="1"/>
    <col min="7178" max="7178" width="7.88671875" style="3" customWidth="1"/>
    <col min="7179" max="7179" width="6.21875" style="3" customWidth="1"/>
    <col min="7180" max="7180" width="7.88671875" style="3" customWidth="1"/>
    <col min="7181" max="7181" width="8.109375" style="3" customWidth="1"/>
    <col min="7182" max="7182" width="7.88671875" style="3" customWidth="1"/>
    <col min="7183" max="7186" width="7.33203125" style="3" customWidth="1"/>
    <col min="7187" max="7188" width="9.88671875" style="3" customWidth="1"/>
    <col min="7189" max="7189" width="7.44140625" style="3" customWidth="1"/>
    <col min="7190" max="7190" width="8.77734375" style="3" customWidth="1"/>
    <col min="7191" max="7191" width="11" style="3" customWidth="1"/>
    <col min="7192" max="7192" width="7.44140625" style="3" customWidth="1"/>
    <col min="7193" max="7193" width="8.77734375" style="3" customWidth="1"/>
    <col min="7194" max="7194" width="11" style="3" customWidth="1"/>
    <col min="7195" max="7195" width="7.44140625" style="3" customWidth="1"/>
    <col min="7196" max="7196" width="8.77734375" style="3" customWidth="1"/>
    <col min="7197" max="7424" width="12.21875" style="3"/>
    <col min="7425" max="7425" width="1.77734375" style="3" customWidth="1"/>
    <col min="7426" max="7426" width="21.44140625" style="3" customWidth="1"/>
    <col min="7427" max="7427" width="10" style="3" customWidth="1"/>
    <col min="7428" max="7428" width="7.88671875" style="3" customWidth="1"/>
    <col min="7429" max="7429" width="8.109375" style="3" customWidth="1"/>
    <col min="7430" max="7430" width="7.88671875" style="3" customWidth="1"/>
    <col min="7431" max="7431" width="8.109375" style="3" customWidth="1"/>
    <col min="7432" max="7432" width="7.88671875" style="3" customWidth="1"/>
    <col min="7433" max="7433" width="7.77734375" style="3" customWidth="1"/>
    <col min="7434" max="7434" width="7.88671875" style="3" customWidth="1"/>
    <col min="7435" max="7435" width="6.21875" style="3" customWidth="1"/>
    <col min="7436" max="7436" width="7.88671875" style="3" customWidth="1"/>
    <col min="7437" max="7437" width="8.109375" style="3" customWidth="1"/>
    <col min="7438" max="7438" width="7.88671875" style="3" customWidth="1"/>
    <col min="7439" max="7442" width="7.33203125" style="3" customWidth="1"/>
    <col min="7443" max="7444" width="9.88671875" style="3" customWidth="1"/>
    <col min="7445" max="7445" width="7.44140625" style="3" customWidth="1"/>
    <col min="7446" max="7446" width="8.77734375" style="3" customWidth="1"/>
    <col min="7447" max="7447" width="11" style="3" customWidth="1"/>
    <col min="7448" max="7448" width="7.44140625" style="3" customWidth="1"/>
    <col min="7449" max="7449" width="8.77734375" style="3" customWidth="1"/>
    <col min="7450" max="7450" width="11" style="3" customWidth="1"/>
    <col min="7451" max="7451" width="7.44140625" style="3" customWidth="1"/>
    <col min="7452" max="7452" width="8.77734375" style="3" customWidth="1"/>
    <col min="7453" max="7680" width="12.21875" style="3"/>
    <col min="7681" max="7681" width="1.77734375" style="3" customWidth="1"/>
    <col min="7682" max="7682" width="21.44140625" style="3" customWidth="1"/>
    <col min="7683" max="7683" width="10" style="3" customWidth="1"/>
    <col min="7684" max="7684" width="7.88671875" style="3" customWidth="1"/>
    <col min="7685" max="7685" width="8.109375" style="3" customWidth="1"/>
    <col min="7686" max="7686" width="7.88671875" style="3" customWidth="1"/>
    <col min="7687" max="7687" width="8.109375" style="3" customWidth="1"/>
    <col min="7688" max="7688" width="7.88671875" style="3" customWidth="1"/>
    <col min="7689" max="7689" width="7.77734375" style="3" customWidth="1"/>
    <col min="7690" max="7690" width="7.88671875" style="3" customWidth="1"/>
    <col min="7691" max="7691" width="6.21875" style="3" customWidth="1"/>
    <col min="7692" max="7692" width="7.88671875" style="3" customWidth="1"/>
    <col min="7693" max="7693" width="8.109375" style="3" customWidth="1"/>
    <col min="7694" max="7694" width="7.88671875" style="3" customWidth="1"/>
    <col min="7695" max="7698" width="7.33203125" style="3" customWidth="1"/>
    <col min="7699" max="7700" width="9.88671875" style="3" customWidth="1"/>
    <col min="7701" max="7701" width="7.44140625" style="3" customWidth="1"/>
    <col min="7702" max="7702" width="8.77734375" style="3" customWidth="1"/>
    <col min="7703" max="7703" width="11" style="3" customWidth="1"/>
    <col min="7704" max="7704" width="7.44140625" style="3" customWidth="1"/>
    <col min="7705" max="7705" width="8.77734375" style="3" customWidth="1"/>
    <col min="7706" max="7706" width="11" style="3" customWidth="1"/>
    <col min="7707" max="7707" width="7.44140625" style="3" customWidth="1"/>
    <col min="7708" max="7708" width="8.77734375" style="3" customWidth="1"/>
    <col min="7709" max="7936" width="12.21875" style="3"/>
    <col min="7937" max="7937" width="1.77734375" style="3" customWidth="1"/>
    <col min="7938" max="7938" width="21.44140625" style="3" customWidth="1"/>
    <col min="7939" max="7939" width="10" style="3" customWidth="1"/>
    <col min="7940" max="7940" width="7.88671875" style="3" customWidth="1"/>
    <col min="7941" max="7941" width="8.109375" style="3" customWidth="1"/>
    <col min="7942" max="7942" width="7.88671875" style="3" customWidth="1"/>
    <col min="7943" max="7943" width="8.109375" style="3" customWidth="1"/>
    <col min="7944" max="7944" width="7.88671875" style="3" customWidth="1"/>
    <col min="7945" max="7945" width="7.77734375" style="3" customWidth="1"/>
    <col min="7946" max="7946" width="7.88671875" style="3" customWidth="1"/>
    <col min="7947" max="7947" width="6.21875" style="3" customWidth="1"/>
    <col min="7948" max="7948" width="7.88671875" style="3" customWidth="1"/>
    <col min="7949" max="7949" width="8.109375" style="3" customWidth="1"/>
    <col min="7950" max="7950" width="7.88671875" style="3" customWidth="1"/>
    <col min="7951" max="7954" width="7.33203125" style="3" customWidth="1"/>
    <col min="7955" max="7956" width="9.88671875" style="3" customWidth="1"/>
    <col min="7957" max="7957" width="7.44140625" style="3" customWidth="1"/>
    <col min="7958" max="7958" width="8.77734375" style="3" customWidth="1"/>
    <col min="7959" max="7959" width="11" style="3" customWidth="1"/>
    <col min="7960" max="7960" width="7.44140625" style="3" customWidth="1"/>
    <col min="7961" max="7961" width="8.77734375" style="3" customWidth="1"/>
    <col min="7962" max="7962" width="11" style="3" customWidth="1"/>
    <col min="7963" max="7963" width="7.44140625" style="3" customWidth="1"/>
    <col min="7964" max="7964" width="8.77734375" style="3" customWidth="1"/>
    <col min="7965" max="8192" width="12.21875" style="3"/>
    <col min="8193" max="8193" width="1.77734375" style="3" customWidth="1"/>
    <col min="8194" max="8194" width="21.44140625" style="3" customWidth="1"/>
    <col min="8195" max="8195" width="10" style="3" customWidth="1"/>
    <col min="8196" max="8196" width="7.88671875" style="3" customWidth="1"/>
    <col min="8197" max="8197" width="8.109375" style="3" customWidth="1"/>
    <col min="8198" max="8198" width="7.88671875" style="3" customWidth="1"/>
    <col min="8199" max="8199" width="8.109375" style="3" customWidth="1"/>
    <col min="8200" max="8200" width="7.88671875" style="3" customWidth="1"/>
    <col min="8201" max="8201" width="7.77734375" style="3" customWidth="1"/>
    <col min="8202" max="8202" width="7.88671875" style="3" customWidth="1"/>
    <col min="8203" max="8203" width="6.21875" style="3" customWidth="1"/>
    <col min="8204" max="8204" width="7.88671875" style="3" customWidth="1"/>
    <col min="8205" max="8205" width="8.109375" style="3" customWidth="1"/>
    <col min="8206" max="8206" width="7.88671875" style="3" customWidth="1"/>
    <col min="8207" max="8210" width="7.33203125" style="3" customWidth="1"/>
    <col min="8211" max="8212" width="9.88671875" style="3" customWidth="1"/>
    <col min="8213" max="8213" width="7.44140625" style="3" customWidth="1"/>
    <col min="8214" max="8214" width="8.77734375" style="3" customWidth="1"/>
    <col min="8215" max="8215" width="11" style="3" customWidth="1"/>
    <col min="8216" max="8216" width="7.44140625" style="3" customWidth="1"/>
    <col min="8217" max="8217" width="8.77734375" style="3" customWidth="1"/>
    <col min="8218" max="8218" width="11" style="3" customWidth="1"/>
    <col min="8219" max="8219" width="7.44140625" style="3" customWidth="1"/>
    <col min="8220" max="8220" width="8.77734375" style="3" customWidth="1"/>
    <col min="8221" max="8448" width="12.21875" style="3"/>
    <col min="8449" max="8449" width="1.77734375" style="3" customWidth="1"/>
    <col min="8450" max="8450" width="21.44140625" style="3" customWidth="1"/>
    <col min="8451" max="8451" width="10" style="3" customWidth="1"/>
    <col min="8452" max="8452" width="7.88671875" style="3" customWidth="1"/>
    <col min="8453" max="8453" width="8.109375" style="3" customWidth="1"/>
    <col min="8454" max="8454" width="7.88671875" style="3" customWidth="1"/>
    <col min="8455" max="8455" width="8.109375" style="3" customWidth="1"/>
    <col min="8456" max="8456" width="7.88671875" style="3" customWidth="1"/>
    <col min="8457" max="8457" width="7.77734375" style="3" customWidth="1"/>
    <col min="8458" max="8458" width="7.88671875" style="3" customWidth="1"/>
    <col min="8459" max="8459" width="6.21875" style="3" customWidth="1"/>
    <col min="8460" max="8460" width="7.88671875" style="3" customWidth="1"/>
    <col min="8461" max="8461" width="8.109375" style="3" customWidth="1"/>
    <col min="8462" max="8462" width="7.88671875" style="3" customWidth="1"/>
    <col min="8463" max="8466" width="7.33203125" style="3" customWidth="1"/>
    <col min="8467" max="8468" width="9.88671875" style="3" customWidth="1"/>
    <col min="8469" max="8469" width="7.44140625" style="3" customWidth="1"/>
    <col min="8470" max="8470" width="8.77734375" style="3" customWidth="1"/>
    <col min="8471" max="8471" width="11" style="3" customWidth="1"/>
    <col min="8472" max="8472" width="7.44140625" style="3" customWidth="1"/>
    <col min="8473" max="8473" width="8.77734375" style="3" customWidth="1"/>
    <col min="8474" max="8474" width="11" style="3" customWidth="1"/>
    <col min="8475" max="8475" width="7.44140625" style="3" customWidth="1"/>
    <col min="8476" max="8476" width="8.77734375" style="3" customWidth="1"/>
    <col min="8477" max="8704" width="12.21875" style="3"/>
    <col min="8705" max="8705" width="1.77734375" style="3" customWidth="1"/>
    <col min="8706" max="8706" width="21.44140625" style="3" customWidth="1"/>
    <col min="8707" max="8707" width="10" style="3" customWidth="1"/>
    <col min="8708" max="8708" width="7.88671875" style="3" customWidth="1"/>
    <col min="8709" max="8709" width="8.109375" style="3" customWidth="1"/>
    <col min="8710" max="8710" width="7.88671875" style="3" customWidth="1"/>
    <col min="8711" max="8711" width="8.109375" style="3" customWidth="1"/>
    <col min="8712" max="8712" width="7.88671875" style="3" customWidth="1"/>
    <col min="8713" max="8713" width="7.77734375" style="3" customWidth="1"/>
    <col min="8714" max="8714" width="7.88671875" style="3" customWidth="1"/>
    <col min="8715" max="8715" width="6.21875" style="3" customWidth="1"/>
    <col min="8716" max="8716" width="7.88671875" style="3" customWidth="1"/>
    <col min="8717" max="8717" width="8.109375" style="3" customWidth="1"/>
    <col min="8718" max="8718" width="7.88671875" style="3" customWidth="1"/>
    <col min="8719" max="8722" width="7.33203125" style="3" customWidth="1"/>
    <col min="8723" max="8724" width="9.88671875" style="3" customWidth="1"/>
    <col min="8725" max="8725" width="7.44140625" style="3" customWidth="1"/>
    <col min="8726" max="8726" width="8.77734375" style="3" customWidth="1"/>
    <col min="8727" max="8727" width="11" style="3" customWidth="1"/>
    <col min="8728" max="8728" width="7.44140625" style="3" customWidth="1"/>
    <col min="8729" max="8729" width="8.77734375" style="3" customWidth="1"/>
    <col min="8730" max="8730" width="11" style="3" customWidth="1"/>
    <col min="8731" max="8731" width="7.44140625" style="3" customWidth="1"/>
    <col min="8732" max="8732" width="8.77734375" style="3" customWidth="1"/>
    <col min="8733" max="8960" width="12.21875" style="3"/>
    <col min="8961" max="8961" width="1.77734375" style="3" customWidth="1"/>
    <col min="8962" max="8962" width="21.44140625" style="3" customWidth="1"/>
    <col min="8963" max="8963" width="10" style="3" customWidth="1"/>
    <col min="8964" max="8964" width="7.88671875" style="3" customWidth="1"/>
    <col min="8965" max="8965" width="8.109375" style="3" customWidth="1"/>
    <col min="8966" max="8966" width="7.88671875" style="3" customWidth="1"/>
    <col min="8967" max="8967" width="8.109375" style="3" customWidth="1"/>
    <col min="8968" max="8968" width="7.88671875" style="3" customWidth="1"/>
    <col min="8969" max="8969" width="7.77734375" style="3" customWidth="1"/>
    <col min="8970" max="8970" width="7.88671875" style="3" customWidth="1"/>
    <col min="8971" max="8971" width="6.21875" style="3" customWidth="1"/>
    <col min="8972" max="8972" width="7.88671875" style="3" customWidth="1"/>
    <col min="8973" max="8973" width="8.109375" style="3" customWidth="1"/>
    <col min="8974" max="8974" width="7.88671875" style="3" customWidth="1"/>
    <col min="8975" max="8978" width="7.33203125" style="3" customWidth="1"/>
    <col min="8979" max="8980" width="9.88671875" style="3" customWidth="1"/>
    <col min="8981" max="8981" width="7.44140625" style="3" customWidth="1"/>
    <col min="8982" max="8982" width="8.77734375" style="3" customWidth="1"/>
    <col min="8983" max="8983" width="11" style="3" customWidth="1"/>
    <col min="8984" max="8984" width="7.44140625" style="3" customWidth="1"/>
    <col min="8985" max="8985" width="8.77734375" style="3" customWidth="1"/>
    <col min="8986" max="8986" width="11" style="3" customWidth="1"/>
    <col min="8987" max="8987" width="7.44140625" style="3" customWidth="1"/>
    <col min="8988" max="8988" width="8.77734375" style="3" customWidth="1"/>
    <col min="8989" max="9216" width="12.21875" style="3"/>
    <col min="9217" max="9217" width="1.77734375" style="3" customWidth="1"/>
    <col min="9218" max="9218" width="21.44140625" style="3" customWidth="1"/>
    <col min="9219" max="9219" width="10" style="3" customWidth="1"/>
    <col min="9220" max="9220" width="7.88671875" style="3" customWidth="1"/>
    <col min="9221" max="9221" width="8.109375" style="3" customWidth="1"/>
    <col min="9222" max="9222" width="7.88671875" style="3" customWidth="1"/>
    <col min="9223" max="9223" width="8.109375" style="3" customWidth="1"/>
    <col min="9224" max="9224" width="7.88671875" style="3" customWidth="1"/>
    <col min="9225" max="9225" width="7.77734375" style="3" customWidth="1"/>
    <col min="9226" max="9226" width="7.88671875" style="3" customWidth="1"/>
    <col min="9227" max="9227" width="6.21875" style="3" customWidth="1"/>
    <col min="9228" max="9228" width="7.88671875" style="3" customWidth="1"/>
    <col min="9229" max="9229" width="8.109375" style="3" customWidth="1"/>
    <col min="9230" max="9230" width="7.88671875" style="3" customWidth="1"/>
    <col min="9231" max="9234" width="7.33203125" style="3" customWidth="1"/>
    <col min="9235" max="9236" width="9.88671875" style="3" customWidth="1"/>
    <col min="9237" max="9237" width="7.44140625" style="3" customWidth="1"/>
    <col min="9238" max="9238" width="8.77734375" style="3" customWidth="1"/>
    <col min="9239" max="9239" width="11" style="3" customWidth="1"/>
    <col min="9240" max="9240" width="7.44140625" style="3" customWidth="1"/>
    <col min="9241" max="9241" width="8.77734375" style="3" customWidth="1"/>
    <col min="9242" max="9242" width="11" style="3" customWidth="1"/>
    <col min="9243" max="9243" width="7.44140625" style="3" customWidth="1"/>
    <col min="9244" max="9244" width="8.77734375" style="3" customWidth="1"/>
    <col min="9245" max="9472" width="12.21875" style="3"/>
    <col min="9473" max="9473" width="1.77734375" style="3" customWidth="1"/>
    <col min="9474" max="9474" width="21.44140625" style="3" customWidth="1"/>
    <col min="9475" max="9475" width="10" style="3" customWidth="1"/>
    <col min="9476" max="9476" width="7.88671875" style="3" customWidth="1"/>
    <col min="9477" max="9477" width="8.109375" style="3" customWidth="1"/>
    <col min="9478" max="9478" width="7.88671875" style="3" customWidth="1"/>
    <col min="9479" max="9479" width="8.109375" style="3" customWidth="1"/>
    <col min="9480" max="9480" width="7.88671875" style="3" customWidth="1"/>
    <col min="9481" max="9481" width="7.77734375" style="3" customWidth="1"/>
    <col min="9482" max="9482" width="7.88671875" style="3" customWidth="1"/>
    <col min="9483" max="9483" width="6.21875" style="3" customWidth="1"/>
    <col min="9484" max="9484" width="7.88671875" style="3" customWidth="1"/>
    <col min="9485" max="9485" width="8.109375" style="3" customWidth="1"/>
    <col min="9486" max="9486" width="7.88671875" style="3" customWidth="1"/>
    <col min="9487" max="9490" width="7.33203125" style="3" customWidth="1"/>
    <col min="9491" max="9492" width="9.88671875" style="3" customWidth="1"/>
    <col min="9493" max="9493" width="7.44140625" style="3" customWidth="1"/>
    <col min="9494" max="9494" width="8.77734375" style="3" customWidth="1"/>
    <col min="9495" max="9495" width="11" style="3" customWidth="1"/>
    <col min="9496" max="9496" width="7.44140625" style="3" customWidth="1"/>
    <col min="9497" max="9497" width="8.77734375" style="3" customWidth="1"/>
    <col min="9498" max="9498" width="11" style="3" customWidth="1"/>
    <col min="9499" max="9499" width="7.44140625" style="3" customWidth="1"/>
    <col min="9500" max="9500" width="8.77734375" style="3" customWidth="1"/>
    <col min="9501" max="9728" width="12.21875" style="3"/>
    <col min="9729" max="9729" width="1.77734375" style="3" customWidth="1"/>
    <col min="9730" max="9730" width="21.44140625" style="3" customWidth="1"/>
    <col min="9731" max="9731" width="10" style="3" customWidth="1"/>
    <col min="9732" max="9732" width="7.88671875" style="3" customWidth="1"/>
    <col min="9733" max="9733" width="8.109375" style="3" customWidth="1"/>
    <col min="9734" max="9734" width="7.88671875" style="3" customWidth="1"/>
    <col min="9735" max="9735" width="8.109375" style="3" customWidth="1"/>
    <col min="9736" max="9736" width="7.88671875" style="3" customWidth="1"/>
    <col min="9737" max="9737" width="7.77734375" style="3" customWidth="1"/>
    <col min="9738" max="9738" width="7.88671875" style="3" customWidth="1"/>
    <col min="9739" max="9739" width="6.21875" style="3" customWidth="1"/>
    <col min="9740" max="9740" width="7.88671875" style="3" customWidth="1"/>
    <col min="9741" max="9741" width="8.109375" style="3" customWidth="1"/>
    <col min="9742" max="9742" width="7.88671875" style="3" customWidth="1"/>
    <col min="9743" max="9746" width="7.33203125" style="3" customWidth="1"/>
    <col min="9747" max="9748" width="9.88671875" style="3" customWidth="1"/>
    <col min="9749" max="9749" width="7.44140625" style="3" customWidth="1"/>
    <col min="9750" max="9750" width="8.77734375" style="3" customWidth="1"/>
    <col min="9751" max="9751" width="11" style="3" customWidth="1"/>
    <col min="9752" max="9752" width="7.44140625" style="3" customWidth="1"/>
    <col min="9753" max="9753" width="8.77734375" style="3" customWidth="1"/>
    <col min="9754" max="9754" width="11" style="3" customWidth="1"/>
    <col min="9755" max="9755" width="7.44140625" style="3" customWidth="1"/>
    <col min="9756" max="9756" width="8.77734375" style="3" customWidth="1"/>
    <col min="9757" max="9984" width="12.21875" style="3"/>
    <col min="9985" max="9985" width="1.77734375" style="3" customWidth="1"/>
    <col min="9986" max="9986" width="21.44140625" style="3" customWidth="1"/>
    <col min="9987" max="9987" width="10" style="3" customWidth="1"/>
    <col min="9988" max="9988" width="7.88671875" style="3" customWidth="1"/>
    <col min="9989" max="9989" width="8.109375" style="3" customWidth="1"/>
    <col min="9990" max="9990" width="7.88671875" style="3" customWidth="1"/>
    <col min="9991" max="9991" width="8.109375" style="3" customWidth="1"/>
    <col min="9992" max="9992" width="7.88671875" style="3" customWidth="1"/>
    <col min="9993" max="9993" width="7.77734375" style="3" customWidth="1"/>
    <col min="9994" max="9994" width="7.88671875" style="3" customWidth="1"/>
    <col min="9995" max="9995" width="6.21875" style="3" customWidth="1"/>
    <col min="9996" max="9996" width="7.88671875" style="3" customWidth="1"/>
    <col min="9997" max="9997" width="8.109375" style="3" customWidth="1"/>
    <col min="9998" max="9998" width="7.88671875" style="3" customWidth="1"/>
    <col min="9999" max="10002" width="7.33203125" style="3" customWidth="1"/>
    <col min="10003" max="10004" width="9.88671875" style="3" customWidth="1"/>
    <col min="10005" max="10005" width="7.44140625" style="3" customWidth="1"/>
    <col min="10006" max="10006" width="8.77734375" style="3" customWidth="1"/>
    <col min="10007" max="10007" width="11" style="3" customWidth="1"/>
    <col min="10008" max="10008" width="7.44140625" style="3" customWidth="1"/>
    <col min="10009" max="10009" width="8.77734375" style="3" customWidth="1"/>
    <col min="10010" max="10010" width="11" style="3" customWidth="1"/>
    <col min="10011" max="10011" width="7.44140625" style="3" customWidth="1"/>
    <col min="10012" max="10012" width="8.77734375" style="3" customWidth="1"/>
    <col min="10013" max="10240" width="12.21875" style="3"/>
    <col min="10241" max="10241" width="1.77734375" style="3" customWidth="1"/>
    <col min="10242" max="10242" width="21.44140625" style="3" customWidth="1"/>
    <col min="10243" max="10243" width="10" style="3" customWidth="1"/>
    <col min="10244" max="10244" width="7.88671875" style="3" customWidth="1"/>
    <col min="10245" max="10245" width="8.109375" style="3" customWidth="1"/>
    <col min="10246" max="10246" width="7.88671875" style="3" customWidth="1"/>
    <col min="10247" max="10247" width="8.109375" style="3" customWidth="1"/>
    <col min="10248" max="10248" width="7.88671875" style="3" customWidth="1"/>
    <col min="10249" max="10249" width="7.77734375" style="3" customWidth="1"/>
    <col min="10250" max="10250" width="7.88671875" style="3" customWidth="1"/>
    <col min="10251" max="10251" width="6.21875" style="3" customWidth="1"/>
    <col min="10252" max="10252" width="7.88671875" style="3" customWidth="1"/>
    <col min="10253" max="10253" width="8.109375" style="3" customWidth="1"/>
    <col min="10254" max="10254" width="7.88671875" style="3" customWidth="1"/>
    <col min="10255" max="10258" width="7.33203125" style="3" customWidth="1"/>
    <col min="10259" max="10260" width="9.88671875" style="3" customWidth="1"/>
    <col min="10261" max="10261" width="7.44140625" style="3" customWidth="1"/>
    <col min="10262" max="10262" width="8.77734375" style="3" customWidth="1"/>
    <col min="10263" max="10263" width="11" style="3" customWidth="1"/>
    <col min="10264" max="10264" width="7.44140625" style="3" customWidth="1"/>
    <col min="10265" max="10265" width="8.77734375" style="3" customWidth="1"/>
    <col min="10266" max="10266" width="11" style="3" customWidth="1"/>
    <col min="10267" max="10267" width="7.44140625" style="3" customWidth="1"/>
    <col min="10268" max="10268" width="8.77734375" style="3" customWidth="1"/>
    <col min="10269" max="10496" width="12.21875" style="3"/>
    <col min="10497" max="10497" width="1.77734375" style="3" customWidth="1"/>
    <col min="10498" max="10498" width="21.44140625" style="3" customWidth="1"/>
    <col min="10499" max="10499" width="10" style="3" customWidth="1"/>
    <col min="10500" max="10500" width="7.88671875" style="3" customWidth="1"/>
    <col min="10501" max="10501" width="8.109375" style="3" customWidth="1"/>
    <col min="10502" max="10502" width="7.88671875" style="3" customWidth="1"/>
    <col min="10503" max="10503" width="8.109375" style="3" customWidth="1"/>
    <col min="10504" max="10504" width="7.88671875" style="3" customWidth="1"/>
    <col min="10505" max="10505" width="7.77734375" style="3" customWidth="1"/>
    <col min="10506" max="10506" width="7.88671875" style="3" customWidth="1"/>
    <col min="10507" max="10507" width="6.21875" style="3" customWidth="1"/>
    <col min="10508" max="10508" width="7.88671875" style="3" customWidth="1"/>
    <col min="10509" max="10509" width="8.109375" style="3" customWidth="1"/>
    <col min="10510" max="10510" width="7.88671875" style="3" customWidth="1"/>
    <col min="10511" max="10514" width="7.33203125" style="3" customWidth="1"/>
    <col min="10515" max="10516" width="9.88671875" style="3" customWidth="1"/>
    <col min="10517" max="10517" width="7.44140625" style="3" customWidth="1"/>
    <col min="10518" max="10518" width="8.77734375" style="3" customWidth="1"/>
    <col min="10519" max="10519" width="11" style="3" customWidth="1"/>
    <col min="10520" max="10520" width="7.44140625" style="3" customWidth="1"/>
    <col min="10521" max="10521" width="8.77734375" style="3" customWidth="1"/>
    <col min="10522" max="10522" width="11" style="3" customWidth="1"/>
    <col min="10523" max="10523" width="7.44140625" style="3" customWidth="1"/>
    <col min="10524" max="10524" width="8.77734375" style="3" customWidth="1"/>
    <col min="10525" max="10752" width="12.21875" style="3"/>
    <col min="10753" max="10753" width="1.77734375" style="3" customWidth="1"/>
    <col min="10754" max="10754" width="21.44140625" style="3" customWidth="1"/>
    <col min="10755" max="10755" width="10" style="3" customWidth="1"/>
    <col min="10756" max="10756" width="7.88671875" style="3" customWidth="1"/>
    <col min="10757" max="10757" width="8.109375" style="3" customWidth="1"/>
    <col min="10758" max="10758" width="7.88671875" style="3" customWidth="1"/>
    <col min="10759" max="10759" width="8.109375" style="3" customWidth="1"/>
    <col min="10760" max="10760" width="7.88671875" style="3" customWidth="1"/>
    <col min="10761" max="10761" width="7.77734375" style="3" customWidth="1"/>
    <col min="10762" max="10762" width="7.88671875" style="3" customWidth="1"/>
    <col min="10763" max="10763" width="6.21875" style="3" customWidth="1"/>
    <col min="10764" max="10764" width="7.88671875" style="3" customWidth="1"/>
    <col min="10765" max="10765" width="8.109375" style="3" customWidth="1"/>
    <col min="10766" max="10766" width="7.88671875" style="3" customWidth="1"/>
    <col min="10767" max="10770" width="7.33203125" style="3" customWidth="1"/>
    <col min="10771" max="10772" width="9.88671875" style="3" customWidth="1"/>
    <col min="10773" max="10773" width="7.44140625" style="3" customWidth="1"/>
    <col min="10774" max="10774" width="8.77734375" style="3" customWidth="1"/>
    <col min="10775" max="10775" width="11" style="3" customWidth="1"/>
    <col min="10776" max="10776" width="7.44140625" style="3" customWidth="1"/>
    <col min="10777" max="10777" width="8.77734375" style="3" customWidth="1"/>
    <col min="10778" max="10778" width="11" style="3" customWidth="1"/>
    <col min="10779" max="10779" width="7.44140625" style="3" customWidth="1"/>
    <col min="10780" max="10780" width="8.77734375" style="3" customWidth="1"/>
    <col min="10781" max="11008" width="12.21875" style="3"/>
    <col min="11009" max="11009" width="1.77734375" style="3" customWidth="1"/>
    <col min="11010" max="11010" width="21.44140625" style="3" customWidth="1"/>
    <col min="11011" max="11011" width="10" style="3" customWidth="1"/>
    <col min="11012" max="11012" width="7.88671875" style="3" customWidth="1"/>
    <col min="11013" max="11013" width="8.109375" style="3" customWidth="1"/>
    <col min="11014" max="11014" width="7.88671875" style="3" customWidth="1"/>
    <col min="11015" max="11015" width="8.109375" style="3" customWidth="1"/>
    <col min="11016" max="11016" width="7.88671875" style="3" customWidth="1"/>
    <col min="11017" max="11017" width="7.77734375" style="3" customWidth="1"/>
    <col min="11018" max="11018" width="7.88671875" style="3" customWidth="1"/>
    <col min="11019" max="11019" width="6.21875" style="3" customWidth="1"/>
    <col min="11020" max="11020" width="7.88671875" style="3" customWidth="1"/>
    <col min="11021" max="11021" width="8.109375" style="3" customWidth="1"/>
    <col min="11022" max="11022" width="7.88671875" style="3" customWidth="1"/>
    <col min="11023" max="11026" width="7.33203125" style="3" customWidth="1"/>
    <col min="11027" max="11028" width="9.88671875" style="3" customWidth="1"/>
    <col min="11029" max="11029" width="7.44140625" style="3" customWidth="1"/>
    <col min="11030" max="11030" width="8.77734375" style="3" customWidth="1"/>
    <col min="11031" max="11031" width="11" style="3" customWidth="1"/>
    <col min="11032" max="11032" width="7.44140625" style="3" customWidth="1"/>
    <col min="11033" max="11033" width="8.77734375" style="3" customWidth="1"/>
    <col min="11034" max="11034" width="11" style="3" customWidth="1"/>
    <col min="11035" max="11035" width="7.44140625" style="3" customWidth="1"/>
    <col min="11036" max="11036" width="8.77734375" style="3" customWidth="1"/>
    <col min="11037" max="11264" width="12.21875" style="3"/>
    <col min="11265" max="11265" width="1.77734375" style="3" customWidth="1"/>
    <col min="11266" max="11266" width="21.44140625" style="3" customWidth="1"/>
    <col min="11267" max="11267" width="10" style="3" customWidth="1"/>
    <col min="11268" max="11268" width="7.88671875" style="3" customWidth="1"/>
    <col min="11269" max="11269" width="8.109375" style="3" customWidth="1"/>
    <col min="11270" max="11270" width="7.88671875" style="3" customWidth="1"/>
    <col min="11271" max="11271" width="8.109375" style="3" customWidth="1"/>
    <col min="11272" max="11272" width="7.88671875" style="3" customWidth="1"/>
    <col min="11273" max="11273" width="7.77734375" style="3" customWidth="1"/>
    <col min="11274" max="11274" width="7.88671875" style="3" customWidth="1"/>
    <col min="11275" max="11275" width="6.21875" style="3" customWidth="1"/>
    <col min="11276" max="11276" width="7.88671875" style="3" customWidth="1"/>
    <col min="11277" max="11277" width="8.109375" style="3" customWidth="1"/>
    <col min="11278" max="11278" width="7.88671875" style="3" customWidth="1"/>
    <col min="11279" max="11282" width="7.33203125" style="3" customWidth="1"/>
    <col min="11283" max="11284" width="9.88671875" style="3" customWidth="1"/>
    <col min="11285" max="11285" width="7.44140625" style="3" customWidth="1"/>
    <col min="11286" max="11286" width="8.77734375" style="3" customWidth="1"/>
    <col min="11287" max="11287" width="11" style="3" customWidth="1"/>
    <col min="11288" max="11288" width="7.44140625" style="3" customWidth="1"/>
    <col min="11289" max="11289" width="8.77734375" style="3" customWidth="1"/>
    <col min="11290" max="11290" width="11" style="3" customWidth="1"/>
    <col min="11291" max="11291" width="7.44140625" style="3" customWidth="1"/>
    <col min="11292" max="11292" width="8.77734375" style="3" customWidth="1"/>
    <col min="11293" max="11520" width="12.21875" style="3"/>
    <col min="11521" max="11521" width="1.77734375" style="3" customWidth="1"/>
    <col min="11522" max="11522" width="21.44140625" style="3" customWidth="1"/>
    <col min="11523" max="11523" width="10" style="3" customWidth="1"/>
    <col min="11524" max="11524" width="7.88671875" style="3" customWidth="1"/>
    <col min="11525" max="11525" width="8.109375" style="3" customWidth="1"/>
    <col min="11526" max="11526" width="7.88671875" style="3" customWidth="1"/>
    <col min="11527" max="11527" width="8.109375" style="3" customWidth="1"/>
    <col min="11528" max="11528" width="7.88671875" style="3" customWidth="1"/>
    <col min="11529" max="11529" width="7.77734375" style="3" customWidth="1"/>
    <col min="11530" max="11530" width="7.88671875" style="3" customWidth="1"/>
    <col min="11531" max="11531" width="6.21875" style="3" customWidth="1"/>
    <col min="11532" max="11532" width="7.88671875" style="3" customWidth="1"/>
    <col min="11533" max="11533" width="8.109375" style="3" customWidth="1"/>
    <col min="11534" max="11534" width="7.88671875" style="3" customWidth="1"/>
    <col min="11535" max="11538" width="7.33203125" style="3" customWidth="1"/>
    <col min="11539" max="11540" width="9.88671875" style="3" customWidth="1"/>
    <col min="11541" max="11541" width="7.44140625" style="3" customWidth="1"/>
    <col min="11542" max="11542" width="8.77734375" style="3" customWidth="1"/>
    <col min="11543" max="11543" width="11" style="3" customWidth="1"/>
    <col min="11544" max="11544" width="7.44140625" style="3" customWidth="1"/>
    <col min="11545" max="11545" width="8.77734375" style="3" customWidth="1"/>
    <col min="11546" max="11546" width="11" style="3" customWidth="1"/>
    <col min="11547" max="11547" width="7.44140625" style="3" customWidth="1"/>
    <col min="11548" max="11548" width="8.77734375" style="3" customWidth="1"/>
    <col min="11549" max="11776" width="12.21875" style="3"/>
    <col min="11777" max="11777" width="1.77734375" style="3" customWidth="1"/>
    <col min="11778" max="11778" width="21.44140625" style="3" customWidth="1"/>
    <col min="11779" max="11779" width="10" style="3" customWidth="1"/>
    <col min="11780" max="11780" width="7.88671875" style="3" customWidth="1"/>
    <col min="11781" max="11781" width="8.109375" style="3" customWidth="1"/>
    <col min="11782" max="11782" width="7.88671875" style="3" customWidth="1"/>
    <col min="11783" max="11783" width="8.109375" style="3" customWidth="1"/>
    <col min="11784" max="11784" width="7.88671875" style="3" customWidth="1"/>
    <col min="11785" max="11785" width="7.77734375" style="3" customWidth="1"/>
    <col min="11786" max="11786" width="7.88671875" style="3" customWidth="1"/>
    <col min="11787" max="11787" width="6.21875" style="3" customWidth="1"/>
    <col min="11788" max="11788" width="7.88671875" style="3" customWidth="1"/>
    <col min="11789" max="11789" width="8.109375" style="3" customWidth="1"/>
    <col min="11790" max="11790" width="7.88671875" style="3" customWidth="1"/>
    <col min="11791" max="11794" width="7.33203125" style="3" customWidth="1"/>
    <col min="11795" max="11796" width="9.88671875" style="3" customWidth="1"/>
    <col min="11797" max="11797" width="7.44140625" style="3" customWidth="1"/>
    <col min="11798" max="11798" width="8.77734375" style="3" customWidth="1"/>
    <col min="11799" max="11799" width="11" style="3" customWidth="1"/>
    <col min="11800" max="11800" width="7.44140625" style="3" customWidth="1"/>
    <col min="11801" max="11801" width="8.77734375" style="3" customWidth="1"/>
    <col min="11802" max="11802" width="11" style="3" customWidth="1"/>
    <col min="11803" max="11803" width="7.44140625" style="3" customWidth="1"/>
    <col min="11804" max="11804" width="8.77734375" style="3" customWidth="1"/>
    <col min="11805" max="12032" width="12.21875" style="3"/>
    <col min="12033" max="12033" width="1.77734375" style="3" customWidth="1"/>
    <col min="12034" max="12034" width="21.44140625" style="3" customWidth="1"/>
    <col min="12035" max="12035" width="10" style="3" customWidth="1"/>
    <col min="12036" max="12036" width="7.88671875" style="3" customWidth="1"/>
    <col min="12037" max="12037" width="8.109375" style="3" customWidth="1"/>
    <col min="12038" max="12038" width="7.88671875" style="3" customWidth="1"/>
    <col min="12039" max="12039" width="8.109375" style="3" customWidth="1"/>
    <col min="12040" max="12040" width="7.88671875" style="3" customWidth="1"/>
    <col min="12041" max="12041" width="7.77734375" style="3" customWidth="1"/>
    <col min="12042" max="12042" width="7.88671875" style="3" customWidth="1"/>
    <col min="12043" max="12043" width="6.21875" style="3" customWidth="1"/>
    <col min="12044" max="12044" width="7.88671875" style="3" customWidth="1"/>
    <col min="12045" max="12045" width="8.109375" style="3" customWidth="1"/>
    <col min="12046" max="12046" width="7.88671875" style="3" customWidth="1"/>
    <col min="12047" max="12050" width="7.33203125" style="3" customWidth="1"/>
    <col min="12051" max="12052" width="9.88671875" style="3" customWidth="1"/>
    <col min="12053" max="12053" width="7.44140625" style="3" customWidth="1"/>
    <col min="12054" max="12054" width="8.77734375" style="3" customWidth="1"/>
    <col min="12055" max="12055" width="11" style="3" customWidth="1"/>
    <col min="12056" max="12056" width="7.44140625" style="3" customWidth="1"/>
    <col min="12057" max="12057" width="8.77734375" style="3" customWidth="1"/>
    <col min="12058" max="12058" width="11" style="3" customWidth="1"/>
    <col min="12059" max="12059" width="7.44140625" style="3" customWidth="1"/>
    <col min="12060" max="12060" width="8.77734375" style="3" customWidth="1"/>
    <col min="12061" max="12288" width="12.21875" style="3"/>
    <col min="12289" max="12289" width="1.77734375" style="3" customWidth="1"/>
    <col min="12290" max="12290" width="21.44140625" style="3" customWidth="1"/>
    <col min="12291" max="12291" width="10" style="3" customWidth="1"/>
    <col min="12292" max="12292" width="7.88671875" style="3" customWidth="1"/>
    <col min="12293" max="12293" width="8.109375" style="3" customWidth="1"/>
    <col min="12294" max="12294" width="7.88671875" style="3" customWidth="1"/>
    <col min="12295" max="12295" width="8.109375" style="3" customWidth="1"/>
    <col min="12296" max="12296" width="7.88671875" style="3" customWidth="1"/>
    <col min="12297" max="12297" width="7.77734375" style="3" customWidth="1"/>
    <col min="12298" max="12298" width="7.88671875" style="3" customWidth="1"/>
    <col min="12299" max="12299" width="6.21875" style="3" customWidth="1"/>
    <col min="12300" max="12300" width="7.88671875" style="3" customWidth="1"/>
    <col min="12301" max="12301" width="8.109375" style="3" customWidth="1"/>
    <col min="12302" max="12302" width="7.88671875" style="3" customWidth="1"/>
    <col min="12303" max="12306" width="7.33203125" style="3" customWidth="1"/>
    <col min="12307" max="12308" width="9.88671875" style="3" customWidth="1"/>
    <col min="12309" max="12309" width="7.44140625" style="3" customWidth="1"/>
    <col min="12310" max="12310" width="8.77734375" style="3" customWidth="1"/>
    <col min="12311" max="12311" width="11" style="3" customWidth="1"/>
    <col min="12312" max="12312" width="7.44140625" style="3" customWidth="1"/>
    <col min="12313" max="12313" width="8.77734375" style="3" customWidth="1"/>
    <col min="12314" max="12314" width="11" style="3" customWidth="1"/>
    <col min="12315" max="12315" width="7.44140625" style="3" customWidth="1"/>
    <col min="12316" max="12316" width="8.77734375" style="3" customWidth="1"/>
    <col min="12317" max="12544" width="12.21875" style="3"/>
    <col min="12545" max="12545" width="1.77734375" style="3" customWidth="1"/>
    <col min="12546" max="12546" width="21.44140625" style="3" customWidth="1"/>
    <col min="12547" max="12547" width="10" style="3" customWidth="1"/>
    <col min="12548" max="12548" width="7.88671875" style="3" customWidth="1"/>
    <col min="12549" max="12549" width="8.109375" style="3" customWidth="1"/>
    <col min="12550" max="12550" width="7.88671875" style="3" customWidth="1"/>
    <col min="12551" max="12551" width="8.109375" style="3" customWidth="1"/>
    <col min="12552" max="12552" width="7.88671875" style="3" customWidth="1"/>
    <col min="12553" max="12553" width="7.77734375" style="3" customWidth="1"/>
    <col min="12554" max="12554" width="7.88671875" style="3" customWidth="1"/>
    <col min="12555" max="12555" width="6.21875" style="3" customWidth="1"/>
    <col min="12556" max="12556" width="7.88671875" style="3" customWidth="1"/>
    <col min="12557" max="12557" width="8.109375" style="3" customWidth="1"/>
    <col min="12558" max="12558" width="7.88671875" style="3" customWidth="1"/>
    <col min="12559" max="12562" width="7.33203125" style="3" customWidth="1"/>
    <col min="12563" max="12564" width="9.88671875" style="3" customWidth="1"/>
    <col min="12565" max="12565" width="7.44140625" style="3" customWidth="1"/>
    <col min="12566" max="12566" width="8.77734375" style="3" customWidth="1"/>
    <col min="12567" max="12567" width="11" style="3" customWidth="1"/>
    <col min="12568" max="12568" width="7.44140625" style="3" customWidth="1"/>
    <col min="12569" max="12569" width="8.77734375" style="3" customWidth="1"/>
    <col min="12570" max="12570" width="11" style="3" customWidth="1"/>
    <col min="12571" max="12571" width="7.44140625" style="3" customWidth="1"/>
    <col min="12572" max="12572" width="8.77734375" style="3" customWidth="1"/>
    <col min="12573" max="12800" width="12.21875" style="3"/>
    <col min="12801" max="12801" width="1.77734375" style="3" customWidth="1"/>
    <col min="12802" max="12802" width="21.44140625" style="3" customWidth="1"/>
    <col min="12803" max="12803" width="10" style="3" customWidth="1"/>
    <col min="12804" max="12804" width="7.88671875" style="3" customWidth="1"/>
    <col min="12805" max="12805" width="8.109375" style="3" customWidth="1"/>
    <col min="12806" max="12806" width="7.88671875" style="3" customWidth="1"/>
    <col min="12807" max="12807" width="8.109375" style="3" customWidth="1"/>
    <col min="12808" max="12808" width="7.88671875" style="3" customWidth="1"/>
    <col min="12809" max="12809" width="7.77734375" style="3" customWidth="1"/>
    <col min="12810" max="12810" width="7.88671875" style="3" customWidth="1"/>
    <col min="12811" max="12811" width="6.21875" style="3" customWidth="1"/>
    <col min="12812" max="12812" width="7.88671875" style="3" customWidth="1"/>
    <col min="12813" max="12813" width="8.109375" style="3" customWidth="1"/>
    <col min="12814" max="12814" width="7.88671875" style="3" customWidth="1"/>
    <col min="12815" max="12818" width="7.33203125" style="3" customWidth="1"/>
    <col min="12819" max="12820" width="9.88671875" style="3" customWidth="1"/>
    <col min="12821" max="12821" width="7.44140625" style="3" customWidth="1"/>
    <col min="12822" max="12822" width="8.77734375" style="3" customWidth="1"/>
    <col min="12823" max="12823" width="11" style="3" customWidth="1"/>
    <col min="12824" max="12824" width="7.44140625" style="3" customWidth="1"/>
    <col min="12825" max="12825" width="8.77734375" style="3" customWidth="1"/>
    <col min="12826" max="12826" width="11" style="3" customWidth="1"/>
    <col min="12827" max="12827" width="7.44140625" style="3" customWidth="1"/>
    <col min="12828" max="12828" width="8.77734375" style="3" customWidth="1"/>
    <col min="12829" max="13056" width="12.21875" style="3"/>
    <col min="13057" max="13057" width="1.77734375" style="3" customWidth="1"/>
    <col min="13058" max="13058" width="21.44140625" style="3" customWidth="1"/>
    <col min="13059" max="13059" width="10" style="3" customWidth="1"/>
    <col min="13060" max="13060" width="7.88671875" style="3" customWidth="1"/>
    <col min="13061" max="13061" width="8.109375" style="3" customWidth="1"/>
    <col min="13062" max="13062" width="7.88671875" style="3" customWidth="1"/>
    <col min="13063" max="13063" width="8.109375" style="3" customWidth="1"/>
    <col min="13064" max="13064" width="7.88671875" style="3" customWidth="1"/>
    <col min="13065" max="13065" width="7.77734375" style="3" customWidth="1"/>
    <col min="13066" max="13066" width="7.88671875" style="3" customWidth="1"/>
    <col min="13067" max="13067" width="6.21875" style="3" customWidth="1"/>
    <col min="13068" max="13068" width="7.88671875" style="3" customWidth="1"/>
    <col min="13069" max="13069" width="8.109375" style="3" customWidth="1"/>
    <col min="13070" max="13070" width="7.88671875" style="3" customWidth="1"/>
    <col min="13071" max="13074" width="7.33203125" style="3" customWidth="1"/>
    <col min="13075" max="13076" width="9.88671875" style="3" customWidth="1"/>
    <col min="13077" max="13077" width="7.44140625" style="3" customWidth="1"/>
    <col min="13078" max="13078" width="8.77734375" style="3" customWidth="1"/>
    <col min="13079" max="13079" width="11" style="3" customWidth="1"/>
    <col min="13080" max="13080" width="7.44140625" style="3" customWidth="1"/>
    <col min="13081" max="13081" width="8.77734375" style="3" customWidth="1"/>
    <col min="13082" max="13082" width="11" style="3" customWidth="1"/>
    <col min="13083" max="13083" width="7.44140625" style="3" customWidth="1"/>
    <col min="13084" max="13084" width="8.77734375" style="3" customWidth="1"/>
    <col min="13085" max="13312" width="12.21875" style="3"/>
    <col min="13313" max="13313" width="1.77734375" style="3" customWidth="1"/>
    <col min="13314" max="13314" width="21.44140625" style="3" customWidth="1"/>
    <col min="13315" max="13315" width="10" style="3" customWidth="1"/>
    <col min="13316" max="13316" width="7.88671875" style="3" customWidth="1"/>
    <col min="13317" max="13317" width="8.109375" style="3" customWidth="1"/>
    <col min="13318" max="13318" width="7.88671875" style="3" customWidth="1"/>
    <col min="13319" max="13319" width="8.109375" style="3" customWidth="1"/>
    <col min="13320" max="13320" width="7.88671875" style="3" customWidth="1"/>
    <col min="13321" max="13321" width="7.77734375" style="3" customWidth="1"/>
    <col min="13322" max="13322" width="7.88671875" style="3" customWidth="1"/>
    <col min="13323" max="13323" width="6.21875" style="3" customWidth="1"/>
    <col min="13324" max="13324" width="7.88671875" style="3" customWidth="1"/>
    <col min="13325" max="13325" width="8.109375" style="3" customWidth="1"/>
    <col min="13326" max="13326" width="7.88671875" style="3" customWidth="1"/>
    <col min="13327" max="13330" width="7.33203125" style="3" customWidth="1"/>
    <col min="13331" max="13332" width="9.88671875" style="3" customWidth="1"/>
    <col min="13333" max="13333" width="7.44140625" style="3" customWidth="1"/>
    <col min="13334" max="13334" width="8.77734375" style="3" customWidth="1"/>
    <col min="13335" max="13335" width="11" style="3" customWidth="1"/>
    <col min="13336" max="13336" width="7.44140625" style="3" customWidth="1"/>
    <col min="13337" max="13337" width="8.77734375" style="3" customWidth="1"/>
    <col min="13338" max="13338" width="11" style="3" customWidth="1"/>
    <col min="13339" max="13339" width="7.44140625" style="3" customWidth="1"/>
    <col min="13340" max="13340" width="8.77734375" style="3" customWidth="1"/>
    <col min="13341" max="13568" width="12.21875" style="3"/>
    <col min="13569" max="13569" width="1.77734375" style="3" customWidth="1"/>
    <col min="13570" max="13570" width="21.44140625" style="3" customWidth="1"/>
    <col min="13571" max="13571" width="10" style="3" customWidth="1"/>
    <col min="13572" max="13572" width="7.88671875" style="3" customWidth="1"/>
    <col min="13573" max="13573" width="8.109375" style="3" customWidth="1"/>
    <col min="13574" max="13574" width="7.88671875" style="3" customWidth="1"/>
    <col min="13575" max="13575" width="8.109375" style="3" customWidth="1"/>
    <col min="13576" max="13576" width="7.88671875" style="3" customWidth="1"/>
    <col min="13577" max="13577" width="7.77734375" style="3" customWidth="1"/>
    <col min="13578" max="13578" width="7.88671875" style="3" customWidth="1"/>
    <col min="13579" max="13579" width="6.21875" style="3" customWidth="1"/>
    <col min="13580" max="13580" width="7.88671875" style="3" customWidth="1"/>
    <col min="13581" max="13581" width="8.109375" style="3" customWidth="1"/>
    <col min="13582" max="13582" width="7.88671875" style="3" customWidth="1"/>
    <col min="13583" max="13586" width="7.33203125" style="3" customWidth="1"/>
    <col min="13587" max="13588" width="9.88671875" style="3" customWidth="1"/>
    <col min="13589" max="13589" width="7.44140625" style="3" customWidth="1"/>
    <col min="13590" max="13590" width="8.77734375" style="3" customWidth="1"/>
    <col min="13591" max="13591" width="11" style="3" customWidth="1"/>
    <col min="13592" max="13592" width="7.44140625" style="3" customWidth="1"/>
    <col min="13593" max="13593" width="8.77734375" style="3" customWidth="1"/>
    <col min="13594" max="13594" width="11" style="3" customWidth="1"/>
    <col min="13595" max="13595" width="7.44140625" style="3" customWidth="1"/>
    <col min="13596" max="13596" width="8.77734375" style="3" customWidth="1"/>
    <col min="13597" max="13824" width="12.21875" style="3"/>
    <col min="13825" max="13825" width="1.77734375" style="3" customWidth="1"/>
    <col min="13826" max="13826" width="21.44140625" style="3" customWidth="1"/>
    <col min="13827" max="13827" width="10" style="3" customWidth="1"/>
    <col min="13828" max="13828" width="7.88671875" style="3" customWidth="1"/>
    <col min="13829" max="13829" width="8.109375" style="3" customWidth="1"/>
    <col min="13830" max="13830" width="7.88671875" style="3" customWidth="1"/>
    <col min="13831" max="13831" width="8.109375" style="3" customWidth="1"/>
    <col min="13832" max="13832" width="7.88671875" style="3" customWidth="1"/>
    <col min="13833" max="13833" width="7.77734375" style="3" customWidth="1"/>
    <col min="13834" max="13834" width="7.88671875" style="3" customWidth="1"/>
    <col min="13835" max="13835" width="6.21875" style="3" customWidth="1"/>
    <col min="13836" max="13836" width="7.88671875" style="3" customWidth="1"/>
    <col min="13837" max="13837" width="8.109375" style="3" customWidth="1"/>
    <col min="13838" max="13838" width="7.88671875" style="3" customWidth="1"/>
    <col min="13839" max="13842" width="7.33203125" style="3" customWidth="1"/>
    <col min="13843" max="13844" width="9.88671875" style="3" customWidth="1"/>
    <col min="13845" max="13845" width="7.44140625" style="3" customWidth="1"/>
    <col min="13846" max="13846" width="8.77734375" style="3" customWidth="1"/>
    <col min="13847" max="13847" width="11" style="3" customWidth="1"/>
    <col min="13848" max="13848" width="7.44140625" style="3" customWidth="1"/>
    <col min="13849" max="13849" width="8.77734375" style="3" customWidth="1"/>
    <col min="13850" max="13850" width="11" style="3" customWidth="1"/>
    <col min="13851" max="13851" width="7.44140625" style="3" customWidth="1"/>
    <col min="13852" max="13852" width="8.77734375" style="3" customWidth="1"/>
    <col min="13853" max="14080" width="12.21875" style="3"/>
    <col min="14081" max="14081" width="1.77734375" style="3" customWidth="1"/>
    <col min="14082" max="14082" width="21.44140625" style="3" customWidth="1"/>
    <col min="14083" max="14083" width="10" style="3" customWidth="1"/>
    <col min="14084" max="14084" width="7.88671875" style="3" customWidth="1"/>
    <col min="14085" max="14085" width="8.109375" style="3" customWidth="1"/>
    <col min="14086" max="14086" width="7.88671875" style="3" customWidth="1"/>
    <col min="14087" max="14087" width="8.109375" style="3" customWidth="1"/>
    <col min="14088" max="14088" width="7.88671875" style="3" customWidth="1"/>
    <col min="14089" max="14089" width="7.77734375" style="3" customWidth="1"/>
    <col min="14090" max="14090" width="7.88671875" style="3" customWidth="1"/>
    <col min="14091" max="14091" width="6.21875" style="3" customWidth="1"/>
    <col min="14092" max="14092" width="7.88671875" style="3" customWidth="1"/>
    <col min="14093" max="14093" width="8.109375" style="3" customWidth="1"/>
    <col min="14094" max="14094" width="7.88671875" style="3" customWidth="1"/>
    <col min="14095" max="14098" width="7.33203125" style="3" customWidth="1"/>
    <col min="14099" max="14100" width="9.88671875" style="3" customWidth="1"/>
    <col min="14101" max="14101" width="7.44140625" style="3" customWidth="1"/>
    <col min="14102" max="14102" width="8.77734375" style="3" customWidth="1"/>
    <col min="14103" max="14103" width="11" style="3" customWidth="1"/>
    <col min="14104" max="14104" width="7.44140625" style="3" customWidth="1"/>
    <col min="14105" max="14105" width="8.77734375" style="3" customWidth="1"/>
    <col min="14106" max="14106" width="11" style="3" customWidth="1"/>
    <col min="14107" max="14107" width="7.44140625" style="3" customWidth="1"/>
    <col min="14108" max="14108" width="8.77734375" style="3" customWidth="1"/>
    <col min="14109" max="14336" width="12.21875" style="3"/>
    <col min="14337" max="14337" width="1.77734375" style="3" customWidth="1"/>
    <col min="14338" max="14338" width="21.44140625" style="3" customWidth="1"/>
    <col min="14339" max="14339" width="10" style="3" customWidth="1"/>
    <col min="14340" max="14340" width="7.88671875" style="3" customWidth="1"/>
    <col min="14341" max="14341" width="8.109375" style="3" customWidth="1"/>
    <col min="14342" max="14342" width="7.88671875" style="3" customWidth="1"/>
    <col min="14343" max="14343" width="8.109375" style="3" customWidth="1"/>
    <col min="14344" max="14344" width="7.88671875" style="3" customWidth="1"/>
    <col min="14345" max="14345" width="7.77734375" style="3" customWidth="1"/>
    <col min="14346" max="14346" width="7.88671875" style="3" customWidth="1"/>
    <col min="14347" max="14347" width="6.21875" style="3" customWidth="1"/>
    <col min="14348" max="14348" width="7.88671875" style="3" customWidth="1"/>
    <col min="14349" max="14349" width="8.109375" style="3" customWidth="1"/>
    <col min="14350" max="14350" width="7.88671875" style="3" customWidth="1"/>
    <col min="14351" max="14354" width="7.33203125" style="3" customWidth="1"/>
    <col min="14355" max="14356" width="9.88671875" style="3" customWidth="1"/>
    <col min="14357" max="14357" width="7.44140625" style="3" customWidth="1"/>
    <col min="14358" max="14358" width="8.77734375" style="3" customWidth="1"/>
    <col min="14359" max="14359" width="11" style="3" customWidth="1"/>
    <col min="14360" max="14360" width="7.44140625" style="3" customWidth="1"/>
    <col min="14361" max="14361" width="8.77734375" style="3" customWidth="1"/>
    <col min="14362" max="14362" width="11" style="3" customWidth="1"/>
    <col min="14363" max="14363" width="7.44140625" style="3" customWidth="1"/>
    <col min="14364" max="14364" width="8.77734375" style="3" customWidth="1"/>
    <col min="14365" max="14592" width="12.21875" style="3"/>
    <col min="14593" max="14593" width="1.77734375" style="3" customWidth="1"/>
    <col min="14594" max="14594" width="21.44140625" style="3" customWidth="1"/>
    <col min="14595" max="14595" width="10" style="3" customWidth="1"/>
    <col min="14596" max="14596" width="7.88671875" style="3" customWidth="1"/>
    <col min="14597" max="14597" width="8.109375" style="3" customWidth="1"/>
    <col min="14598" max="14598" width="7.88671875" style="3" customWidth="1"/>
    <col min="14599" max="14599" width="8.109375" style="3" customWidth="1"/>
    <col min="14600" max="14600" width="7.88671875" style="3" customWidth="1"/>
    <col min="14601" max="14601" width="7.77734375" style="3" customWidth="1"/>
    <col min="14602" max="14602" width="7.88671875" style="3" customWidth="1"/>
    <col min="14603" max="14603" width="6.21875" style="3" customWidth="1"/>
    <col min="14604" max="14604" width="7.88671875" style="3" customWidth="1"/>
    <col min="14605" max="14605" width="8.109375" style="3" customWidth="1"/>
    <col min="14606" max="14606" width="7.88671875" style="3" customWidth="1"/>
    <col min="14607" max="14610" width="7.33203125" style="3" customWidth="1"/>
    <col min="14611" max="14612" width="9.88671875" style="3" customWidth="1"/>
    <col min="14613" max="14613" width="7.44140625" style="3" customWidth="1"/>
    <col min="14614" max="14614" width="8.77734375" style="3" customWidth="1"/>
    <col min="14615" max="14615" width="11" style="3" customWidth="1"/>
    <col min="14616" max="14616" width="7.44140625" style="3" customWidth="1"/>
    <col min="14617" max="14617" width="8.77734375" style="3" customWidth="1"/>
    <col min="14618" max="14618" width="11" style="3" customWidth="1"/>
    <col min="14619" max="14619" width="7.44140625" style="3" customWidth="1"/>
    <col min="14620" max="14620" width="8.77734375" style="3" customWidth="1"/>
    <col min="14621" max="14848" width="12.21875" style="3"/>
    <col min="14849" max="14849" width="1.77734375" style="3" customWidth="1"/>
    <col min="14850" max="14850" width="21.44140625" style="3" customWidth="1"/>
    <col min="14851" max="14851" width="10" style="3" customWidth="1"/>
    <col min="14852" max="14852" width="7.88671875" style="3" customWidth="1"/>
    <col min="14853" max="14853" width="8.109375" style="3" customWidth="1"/>
    <col min="14854" max="14854" width="7.88671875" style="3" customWidth="1"/>
    <col min="14855" max="14855" width="8.109375" style="3" customWidth="1"/>
    <col min="14856" max="14856" width="7.88671875" style="3" customWidth="1"/>
    <col min="14857" max="14857" width="7.77734375" style="3" customWidth="1"/>
    <col min="14858" max="14858" width="7.88671875" style="3" customWidth="1"/>
    <col min="14859" max="14859" width="6.21875" style="3" customWidth="1"/>
    <col min="14860" max="14860" width="7.88671875" style="3" customWidth="1"/>
    <col min="14861" max="14861" width="8.109375" style="3" customWidth="1"/>
    <col min="14862" max="14862" width="7.88671875" style="3" customWidth="1"/>
    <col min="14863" max="14866" width="7.33203125" style="3" customWidth="1"/>
    <col min="14867" max="14868" width="9.88671875" style="3" customWidth="1"/>
    <col min="14869" max="14869" width="7.44140625" style="3" customWidth="1"/>
    <col min="14870" max="14870" width="8.77734375" style="3" customWidth="1"/>
    <col min="14871" max="14871" width="11" style="3" customWidth="1"/>
    <col min="14872" max="14872" width="7.44140625" style="3" customWidth="1"/>
    <col min="14873" max="14873" width="8.77734375" style="3" customWidth="1"/>
    <col min="14874" max="14874" width="11" style="3" customWidth="1"/>
    <col min="14875" max="14875" width="7.44140625" style="3" customWidth="1"/>
    <col min="14876" max="14876" width="8.77734375" style="3" customWidth="1"/>
    <col min="14877" max="15104" width="12.21875" style="3"/>
    <col min="15105" max="15105" width="1.77734375" style="3" customWidth="1"/>
    <col min="15106" max="15106" width="21.44140625" style="3" customWidth="1"/>
    <col min="15107" max="15107" width="10" style="3" customWidth="1"/>
    <col min="15108" max="15108" width="7.88671875" style="3" customWidth="1"/>
    <col min="15109" max="15109" width="8.109375" style="3" customWidth="1"/>
    <col min="15110" max="15110" width="7.88671875" style="3" customWidth="1"/>
    <col min="15111" max="15111" width="8.109375" style="3" customWidth="1"/>
    <col min="15112" max="15112" width="7.88671875" style="3" customWidth="1"/>
    <col min="15113" max="15113" width="7.77734375" style="3" customWidth="1"/>
    <col min="15114" max="15114" width="7.88671875" style="3" customWidth="1"/>
    <col min="15115" max="15115" width="6.21875" style="3" customWidth="1"/>
    <col min="15116" max="15116" width="7.88671875" style="3" customWidth="1"/>
    <col min="15117" max="15117" width="8.109375" style="3" customWidth="1"/>
    <col min="15118" max="15118" width="7.88671875" style="3" customWidth="1"/>
    <col min="15119" max="15122" width="7.33203125" style="3" customWidth="1"/>
    <col min="15123" max="15124" width="9.88671875" style="3" customWidth="1"/>
    <col min="15125" max="15125" width="7.44140625" style="3" customWidth="1"/>
    <col min="15126" max="15126" width="8.77734375" style="3" customWidth="1"/>
    <col min="15127" max="15127" width="11" style="3" customWidth="1"/>
    <col min="15128" max="15128" width="7.44140625" style="3" customWidth="1"/>
    <col min="15129" max="15129" width="8.77734375" style="3" customWidth="1"/>
    <col min="15130" max="15130" width="11" style="3" customWidth="1"/>
    <col min="15131" max="15131" width="7.44140625" style="3" customWidth="1"/>
    <col min="15132" max="15132" width="8.77734375" style="3" customWidth="1"/>
    <col min="15133" max="15360" width="12.21875" style="3"/>
    <col min="15361" max="15361" width="1.77734375" style="3" customWidth="1"/>
    <col min="15362" max="15362" width="21.44140625" style="3" customWidth="1"/>
    <col min="15363" max="15363" width="10" style="3" customWidth="1"/>
    <col min="15364" max="15364" width="7.88671875" style="3" customWidth="1"/>
    <col min="15365" max="15365" width="8.109375" style="3" customWidth="1"/>
    <col min="15366" max="15366" width="7.88671875" style="3" customWidth="1"/>
    <col min="15367" max="15367" width="8.109375" style="3" customWidth="1"/>
    <col min="15368" max="15368" width="7.88671875" style="3" customWidth="1"/>
    <col min="15369" max="15369" width="7.77734375" style="3" customWidth="1"/>
    <col min="15370" max="15370" width="7.88671875" style="3" customWidth="1"/>
    <col min="15371" max="15371" width="6.21875" style="3" customWidth="1"/>
    <col min="15372" max="15372" width="7.88671875" style="3" customWidth="1"/>
    <col min="15373" max="15373" width="8.109375" style="3" customWidth="1"/>
    <col min="15374" max="15374" width="7.88671875" style="3" customWidth="1"/>
    <col min="15375" max="15378" width="7.33203125" style="3" customWidth="1"/>
    <col min="15379" max="15380" width="9.88671875" style="3" customWidth="1"/>
    <col min="15381" max="15381" width="7.44140625" style="3" customWidth="1"/>
    <col min="15382" max="15382" width="8.77734375" style="3" customWidth="1"/>
    <col min="15383" max="15383" width="11" style="3" customWidth="1"/>
    <col min="15384" max="15384" width="7.44140625" style="3" customWidth="1"/>
    <col min="15385" max="15385" width="8.77734375" style="3" customWidth="1"/>
    <col min="15386" max="15386" width="11" style="3" customWidth="1"/>
    <col min="15387" max="15387" width="7.44140625" style="3" customWidth="1"/>
    <col min="15388" max="15388" width="8.77734375" style="3" customWidth="1"/>
    <col min="15389" max="15616" width="12.21875" style="3"/>
    <col min="15617" max="15617" width="1.77734375" style="3" customWidth="1"/>
    <col min="15618" max="15618" width="21.44140625" style="3" customWidth="1"/>
    <col min="15619" max="15619" width="10" style="3" customWidth="1"/>
    <col min="15620" max="15620" width="7.88671875" style="3" customWidth="1"/>
    <col min="15621" max="15621" width="8.109375" style="3" customWidth="1"/>
    <col min="15622" max="15622" width="7.88671875" style="3" customWidth="1"/>
    <col min="15623" max="15623" width="8.109375" style="3" customWidth="1"/>
    <col min="15624" max="15624" width="7.88671875" style="3" customWidth="1"/>
    <col min="15625" max="15625" width="7.77734375" style="3" customWidth="1"/>
    <col min="15626" max="15626" width="7.88671875" style="3" customWidth="1"/>
    <col min="15627" max="15627" width="6.21875" style="3" customWidth="1"/>
    <col min="15628" max="15628" width="7.88671875" style="3" customWidth="1"/>
    <col min="15629" max="15629" width="8.109375" style="3" customWidth="1"/>
    <col min="15630" max="15630" width="7.88671875" style="3" customWidth="1"/>
    <col min="15631" max="15634" width="7.33203125" style="3" customWidth="1"/>
    <col min="15635" max="15636" width="9.88671875" style="3" customWidth="1"/>
    <col min="15637" max="15637" width="7.44140625" style="3" customWidth="1"/>
    <col min="15638" max="15638" width="8.77734375" style="3" customWidth="1"/>
    <col min="15639" max="15639" width="11" style="3" customWidth="1"/>
    <col min="15640" max="15640" width="7.44140625" style="3" customWidth="1"/>
    <col min="15641" max="15641" width="8.77734375" style="3" customWidth="1"/>
    <col min="15642" max="15642" width="11" style="3" customWidth="1"/>
    <col min="15643" max="15643" width="7.44140625" style="3" customWidth="1"/>
    <col min="15644" max="15644" width="8.77734375" style="3" customWidth="1"/>
    <col min="15645" max="15872" width="12.21875" style="3"/>
    <col min="15873" max="15873" width="1.77734375" style="3" customWidth="1"/>
    <col min="15874" max="15874" width="21.44140625" style="3" customWidth="1"/>
    <col min="15875" max="15875" width="10" style="3" customWidth="1"/>
    <col min="15876" max="15876" width="7.88671875" style="3" customWidth="1"/>
    <col min="15877" max="15877" width="8.109375" style="3" customWidth="1"/>
    <col min="15878" max="15878" width="7.88671875" style="3" customWidth="1"/>
    <col min="15879" max="15879" width="8.109375" style="3" customWidth="1"/>
    <col min="15880" max="15880" width="7.88671875" style="3" customWidth="1"/>
    <col min="15881" max="15881" width="7.77734375" style="3" customWidth="1"/>
    <col min="15882" max="15882" width="7.88671875" style="3" customWidth="1"/>
    <col min="15883" max="15883" width="6.21875" style="3" customWidth="1"/>
    <col min="15884" max="15884" width="7.88671875" style="3" customWidth="1"/>
    <col min="15885" max="15885" width="8.109375" style="3" customWidth="1"/>
    <col min="15886" max="15886" width="7.88671875" style="3" customWidth="1"/>
    <col min="15887" max="15890" width="7.33203125" style="3" customWidth="1"/>
    <col min="15891" max="15892" width="9.88671875" style="3" customWidth="1"/>
    <col min="15893" max="15893" width="7.44140625" style="3" customWidth="1"/>
    <col min="15894" max="15894" width="8.77734375" style="3" customWidth="1"/>
    <col min="15895" max="15895" width="11" style="3" customWidth="1"/>
    <col min="15896" max="15896" width="7.44140625" style="3" customWidth="1"/>
    <col min="15897" max="15897" width="8.77734375" style="3" customWidth="1"/>
    <col min="15898" max="15898" width="11" style="3" customWidth="1"/>
    <col min="15899" max="15899" width="7.44140625" style="3" customWidth="1"/>
    <col min="15900" max="15900" width="8.77734375" style="3" customWidth="1"/>
    <col min="15901" max="16128" width="12.21875" style="3"/>
    <col min="16129" max="16129" width="1.77734375" style="3" customWidth="1"/>
    <col min="16130" max="16130" width="21.44140625" style="3" customWidth="1"/>
    <col min="16131" max="16131" width="10" style="3" customWidth="1"/>
    <col min="16132" max="16132" width="7.88671875" style="3" customWidth="1"/>
    <col min="16133" max="16133" width="8.109375" style="3" customWidth="1"/>
    <col min="16134" max="16134" width="7.88671875" style="3" customWidth="1"/>
    <col min="16135" max="16135" width="8.109375" style="3" customWidth="1"/>
    <col min="16136" max="16136" width="7.88671875" style="3" customWidth="1"/>
    <col min="16137" max="16137" width="7.77734375" style="3" customWidth="1"/>
    <col min="16138" max="16138" width="7.88671875" style="3" customWidth="1"/>
    <col min="16139" max="16139" width="6.21875" style="3" customWidth="1"/>
    <col min="16140" max="16140" width="7.88671875" style="3" customWidth="1"/>
    <col min="16141" max="16141" width="8.109375" style="3" customWidth="1"/>
    <col min="16142" max="16142" width="7.88671875" style="3" customWidth="1"/>
    <col min="16143" max="16146" width="7.33203125" style="3" customWidth="1"/>
    <col min="16147" max="16148" width="9.88671875" style="3" customWidth="1"/>
    <col min="16149" max="16149" width="7.44140625" style="3" customWidth="1"/>
    <col min="16150" max="16150" width="8.77734375" style="3" customWidth="1"/>
    <col min="16151" max="16151" width="11" style="3" customWidth="1"/>
    <col min="16152" max="16152" width="7.44140625" style="3" customWidth="1"/>
    <col min="16153" max="16153" width="8.77734375" style="3" customWidth="1"/>
    <col min="16154" max="16154" width="11" style="3" customWidth="1"/>
    <col min="16155" max="16155" width="7.44140625" style="3" customWidth="1"/>
    <col min="16156" max="16156" width="8.77734375" style="3" customWidth="1"/>
    <col min="16157" max="16384" width="12.21875" style="3"/>
  </cols>
  <sheetData>
    <row r="1" spans="2:46" ht="23.4">
      <c r="B1" s="1"/>
      <c r="C1" s="1"/>
      <c r="D1" s="1"/>
      <c r="E1" s="2" t="s">
        <v>0</v>
      </c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46" ht="31.5" customHeight="1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46" ht="19.2">
      <c r="B3" s="5"/>
      <c r="C3" s="6" t="s">
        <v>1</v>
      </c>
      <c r="D3" s="7"/>
      <c r="E3" s="8" t="s">
        <v>2</v>
      </c>
      <c r="F3" s="7"/>
      <c r="G3" s="8" t="s">
        <v>3</v>
      </c>
      <c r="H3" s="7"/>
      <c r="I3" s="8" t="s">
        <v>4</v>
      </c>
      <c r="J3" s="7"/>
      <c r="K3" s="9" t="s">
        <v>5</v>
      </c>
      <c r="L3" s="7"/>
      <c r="M3" s="8" t="s">
        <v>6</v>
      </c>
      <c r="N3" s="10"/>
      <c r="O3" s="8" t="s">
        <v>7</v>
      </c>
      <c r="P3" s="10"/>
      <c r="Q3" s="8" t="s">
        <v>8</v>
      </c>
      <c r="R3" s="10"/>
      <c r="S3" s="6" t="s">
        <v>9</v>
      </c>
      <c r="T3" s="11"/>
    </row>
    <row r="4" spans="2:46">
      <c r="B4" s="12"/>
      <c r="C4" s="13" t="s">
        <v>10</v>
      </c>
      <c r="D4" s="14" t="s">
        <v>11</v>
      </c>
      <c r="E4" s="15" t="s">
        <v>10</v>
      </c>
      <c r="F4" s="14" t="s">
        <v>11</v>
      </c>
      <c r="G4" s="15" t="s">
        <v>10</v>
      </c>
      <c r="H4" s="14" t="s">
        <v>11</v>
      </c>
      <c r="I4" s="15" t="s">
        <v>10</v>
      </c>
      <c r="J4" s="14" t="s">
        <v>11</v>
      </c>
      <c r="K4" s="15" t="s">
        <v>10</v>
      </c>
      <c r="L4" s="14" t="s">
        <v>11</v>
      </c>
      <c r="M4" s="15" t="s">
        <v>10</v>
      </c>
      <c r="N4" s="16" t="s">
        <v>12</v>
      </c>
      <c r="O4" s="15" t="s">
        <v>10</v>
      </c>
      <c r="P4" s="16" t="s">
        <v>12</v>
      </c>
      <c r="Q4" s="15" t="s">
        <v>10</v>
      </c>
      <c r="R4" s="16" t="s">
        <v>12</v>
      </c>
      <c r="S4" s="15" t="s">
        <v>10</v>
      </c>
      <c r="T4" s="17" t="s">
        <v>11</v>
      </c>
    </row>
    <row r="5" spans="2:46" ht="21" customHeight="1">
      <c r="B5" s="18" t="s">
        <v>13</v>
      </c>
      <c r="C5" s="19">
        <f>市郡別部数表!F104</f>
        <v>82990</v>
      </c>
      <c r="D5" s="20">
        <f>市郡別部数表!G104</f>
        <v>0</v>
      </c>
      <c r="E5" s="19">
        <f>市郡別部数表!I104</f>
        <v>5540</v>
      </c>
      <c r="F5" s="20">
        <f>市郡別部数表!J104</f>
        <v>0</v>
      </c>
      <c r="G5" s="19">
        <f>市郡別部数表!L104</f>
        <v>4010</v>
      </c>
      <c r="H5" s="21">
        <f>市郡別部数表!M104</f>
        <v>0</v>
      </c>
      <c r="I5" s="19">
        <f>市郡別部数表!O104</f>
        <v>630</v>
      </c>
      <c r="J5" s="21">
        <f>市郡別部数表!P104</f>
        <v>0</v>
      </c>
      <c r="K5" s="19"/>
      <c r="L5" s="21"/>
      <c r="M5" s="19">
        <f>市郡別部数表!R104</f>
        <v>4100</v>
      </c>
      <c r="N5" s="21">
        <f>市郡別部数表!S104</f>
        <v>0</v>
      </c>
      <c r="O5" s="22"/>
      <c r="P5" s="23"/>
      <c r="Q5" s="24"/>
      <c r="R5" s="21"/>
      <c r="S5" s="19">
        <f t="shared" ref="S5:S32" si="0">C5+E5+G5+I5+K5+M5+Q5+O5</f>
        <v>97270</v>
      </c>
      <c r="T5" s="25">
        <f t="shared" ref="T5:T29" si="1">D5+F5+H5+J5+L5+N5</f>
        <v>0</v>
      </c>
    </row>
    <row r="6" spans="2:46" s="35" customFormat="1" ht="15" customHeight="1">
      <c r="B6" s="26" t="s">
        <v>14</v>
      </c>
      <c r="C6" s="27">
        <f>市郡別部数表!F102</f>
        <v>78210</v>
      </c>
      <c r="D6" s="28">
        <f>市郡別部数表!G102</f>
        <v>0</v>
      </c>
      <c r="E6" s="27">
        <f>市郡別部数表!I102</f>
        <v>5450</v>
      </c>
      <c r="F6" s="28">
        <f>市郡別部数表!J102</f>
        <v>0</v>
      </c>
      <c r="G6" s="27">
        <f>市郡別部数表!L102</f>
        <v>3890</v>
      </c>
      <c r="H6" s="29">
        <f>市郡別部数表!M102</f>
        <v>0</v>
      </c>
      <c r="I6" s="27">
        <f>市郡別部数表!O102</f>
        <v>620</v>
      </c>
      <c r="J6" s="29">
        <f>市郡別部数表!P102</f>
        <v>0</v>
      </c>
      <c r="K6" s="27"/>
      <c r="L6" s="29"/>
      <c r="M6" s="27">
        <f>市郡別部数表!R102</f>
        <v>4030</v>
      </c>
      <c r="N6" s="29">
        <f>市郡別部数表!S102</f>
        <v>0</v>
      </c>
      <c r="O6" s="30"/>
      <c r="P6" s="31"/>
      <c r="Q6" s="32"/>
      <c r="R6" s="33"/>
      <c r="S6" s="27">
        <f t="shared" si="0"/>
        <v>92200</v>
      </c>
      <c r="T6" s="34">
        <f t="shared" si="1"/>
        <v>0</v>
      </c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2:46" s="35" customFormat="1" ht="15" customHeight="1">
      <c r="B7" s="36" t="s">
        <v>15</v>
      </c>
      <c r="C7" s="37">
        <f>市郡別部数表!F103</f>
        <v>4780</v>
      </c>
      <c r="D7" s="38">
        <f>市郡別部数表!G103</f>
        <v>0</v>
      </c>
      <c r="E7" s="37">
        <f>市郡別部数表!I103</f>
        <v>90</v>
      </c>
      <c r="F7" s="38">
        <f>市郡別部数表!J103</f>
        <v>0</v>
      </c>
      <c r="G7" s="37">
        <f>市郡別部数表!L103</f>
        <v>120</v>
      </c>
      <c r="H7" s="39">
        <f>市郡別部数表!M103</f>
        <v>0</v>
      </c>
      <c r="I7" s="37">
        <f>市郡別部数表!O103</f>
        <v>10</v>
      </c>
      <c r="J7" s="39">
        <f>市郡別部数表!P103</f>
        <v>0</v>
      </c>
      <c r="K7" s="37"/>
      <c r="L7" s="39"/>
      <c r="M7" s="27">
        <f>市郡別部数表!R103</f>
        <v>70</v>
      </c>
      <c r="N7" s="29">
        <f>市郡別部数表!S103</f>
        <v>0</v>
      </c>
      <c r="O7" s="40"/>
      <c r="P7" s="31"/>
      <c r="Q7" s="41"/>
      <c r="R7" s="42"/>
      <c r="S7" s="37">
        <f t="shared" si="0"/>
        <v>5070</v>
      </c>
      <c r="T7" s="43">
        <f t="shared" si="1"/>
        <v>0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2:46" ht="21" customHeight="1">
      <c r="B8" s="44" t="s">
        <v>16</v>
      </c>
      <c r="C8" s="45">
        <f>市郡別部数表!F124</f>
        <v>8240</v>
      </c>
      <c r="D8" s="46">
        <f>市郡別部数表!G124</f>
        <v>0</v>
      </c>
      <c r="E8" s="45">
        <f>市郡別部数表!I124</f>
        <v>640</v>
      </c>
      <c r="F8" s="46">
        <f>市郡別部数表!J124</f>
        <v>0</v>
      </c>
      <c r="G8" s="45">
        <f>市郡別部数表!L124</f>
        <v>220</v>
      </c>
      <c r="H8" s="46">
        <f>市郡別部数表!M124</f>
        <v>0</v>
      </c>
      <c r="I8" s="45">
        <f>市郡別部数表!O124</f>
        <v>70</v>
      </c>
      <c r="J8" s="46">
        <f>市郡別部数表!P124</f>
        <v>0</v>
      </c>
      <c r="K8" s="45"/>
      <c r="L8" s="46"/>
      <c r="M8" s="47">
        <f>市郡別部数表!R124</f>
        <v>150</v>
      </c>
      <c r="N8" s="48">
        <f>市郡別部数表!S124</f>
        <v>0</v>
      </c>
      <c r="O8" s="49"/>
      <c r="P8" s="50"/>
      <c r="Q8" s="51"/>
      <c r="R8" s="48"/>
      <c r="S8" s="45">
        <f t="shared" si="0"/>
        <v>9320</v>
      </c>
      <c r="T8" s="52">
        <f t="shared" si="1"/>
        <v>0</v>
      </c>
    </row>
    <row r="9" spans="2:46" ht="21" customHeight="1">
      <c r="B9" s="44" t="s">
        <v>17</v>
      </c>
      <c r="C9" s="45">
        <f>市郡別部数表!F137</f>
        <v>7810</v>
      </c>
      <c r="D9" s="46">
        <f>市郡別部数表!G137</f>
        <v>0</v>
      </c>
      <c r="E9" s="45">
        <f>市郡別部数表!I137</f>
        <v>80</v>
      </c>
      <c r="F9" s="46">
        <f>市郡別部数表!J137</f>
        <v>0</v>
      </c>
      <c r="G9" s="45">
        <f>市郡別部数表!L137</f>
        <v>120</v>
      </c>
      <c r="H9" s="46">
        <f>市郡別部数表!M137</f>
        <v>0</v>
      </c>
      <c r="I9" s="45">
        <f>市郡別部数表!O137</f>
        <v>20</v>
      </c>
      <c r="J9" s="46">
        <f>市郡別部数表!P137</f>
        <v>0</v>
      </c>
      <c r="K9" s="45"/>
      <c r="L9" s="46"/>
      <c r="M9" s="47">
        <f>市郡別部数表!R137</f>
        <v>110</v>
      </c>
      <c r="N9" s="48">
        <f>市郡別部数表!S137</f>
        <v>0</v>
      </c>
      <c r="O9" s="49"/>
      <c r="P9" s="50"/>
      <c r="Q9" s="51"/>
      <c r="R9" s="48"/>
      <c r="S9" s="45">
        <f t="shared" si="0"/>
        <v>8140</v>
      </c>
      <c r="T9" s="52">
        <f t="shared" si="1"/>
        <v>0</v>
      </c>
    </row>
    <row r="10" spans="2:46" ht="21" customHeight="1">
      <c r="B10" s="44" t="s">
        <v>18</v>
      </c>
      <c r="C10" s="45">
        <f>市郡別部数表!F153</f>
        <v>5090</v>
      </c>
      <c r="D10" s="46">
        <f>市郡別部数表!G153</f>
        <v>0</v>
      </c>
      <c r="E10" s="45">
        <f>市郡別部数表!I153</f>
        <v>70</v>
      </c>
      <c r="F10" s="46">
        <f>市郡別部数表!J153</f>
        <v>0</v>
      </c>
      <c r="G10" s="45">
        <f>市郡別部数表!L153</f>
        <v>90</v>
      </c>
      <c r="H10" s="46">
        <f>市郡別部数表!M153</f>
        <v>0</v>
      </c>
      <c r="I10" s="45">
        <f>市郡別部数表!O153</f>
        <v>50</v>
      </c>
      <c r="J10" s="46">
        <f>市郡別部数表!P153</f>
        <v>0</v>
      </c>
      <c r="K10" s="45"/>
      <c r="L10" s="46"/>
      <c r="M10" s="47">
        <f>市郡別部数表!R153</f>
        <v>90</v>
      </c>
      <c r="N10" s="48">
        <f>市郡別部数表!S153</f>
        <v>0</v>
      </c>
      <c r="O10" s="49"/>
      <c r="P10" s="50"/>
      <c r="Q10" s="51"/>
      <c r="R10" s="48"/>
      <c r="S10" s="45">
        <f t="shared" si="0"/>
        <v>5390</v>
      </c>
      <c r="T10" s="52">
        <f t="shared" si="1"/>
        <v>0</v>
      </c>
    </row>
    <row r="11" spans="2:46" ht="21" customHeight="1">
      <c r="B11" s="44" t="s">
        <v>19</v>
      </c>
      <c r="C11" s="45">
        <f>市郡別部数表!F167</f>
        <v>5190</v>
      </c>
      <c r="D11" s="46">
        <f>市郡別部数表!G167</f>
        <v>0</v>
      </c>
      <c r="E11" s="45">
        <f>市郡別部数表!I167</f>
        <v>240</v>
      </c>
      <c r="F11" s="46">
        <f>市郡別部数表!J167</f>
        <v>0</v>
      </c>
      <c r="G11" s="45">
        <f>市郡別部数表!L167</f>
        <v>170</v>
      </c>
      <c r="H11" s="46">
        <f>市郡別部数表!M167</f>
        <v>0</v>
      </c>
      <c r="I11" s="45">
        <f>市郡別部数表!O167</f>
        <v>70</v>
      </c>
      <c r="J11" s="46">
        <f>市郡別部数表!P167</f>
        <v>0</v>
      </c>
      <c r="K11" s="45"/>
      <c r="L11" s="46"/>
      <c r="M11" s="47">
        <f>市郡別部数表!R167</f>
        <v>130</v>
      </c>
      <c r="N11" s="48">
        <f>市郡別部数表!S167</f>
        <v>0</v>
      </c>
      <c r="O11" s="49"/>
      <c r="P11" s="50"/>
      <c r="Q11" s="51"/>
      <c r="R11" s="48"/>
      <c r="S11" s="45">
        <f t="shared" si="0"/>
        <v>5800</v>
      </c>
      <c r="T11" s="52">
        <f t="shared" si="1"/>
        <v>0</v>
      </c>
    </row>
    <row r="12" spans="2:46" ht="21" customHeight="1">
      <c r="B12" s="53" t="s">
        <v>20</v>
      </c>
      <c r="C12" s="45">
        <f>市郡別部数表!F178</f>
        <v>3290</v>
      </c>
      <c r="D12" s="46">
        <f>市郡別部数表!G178</f>
        <v>0</v>
      </c>
      <c r="E12" s="45">
        <f>市郡別部数表!I178</f>
        <v>160</v>
      </c>
      <c r="F12" s="46">
        <f>市郡別部数表!J178</f>
        <v>0</v>
      </c>
      <c r="G12" s="45">
        <f>市郡別部数表!L178</f>
        <v>50</v>
      </c>
      <c r="H12" s="46">
        <f>市郡別部数表!M178</f>
        <v>0</v>
      </c>
      <c r="I12" s="45">
        <f>市郡別部数表!O178</f>
        <v>10</v>
      </c>
      <c r="J12" s="46">
        <f>市郡別部数表!P178</f>
        <v>0</v>
      </c>
      <c r="K12" s="45"/>
      <c r="L12" s="46"/>
      <c r="M12" s="47">
        <f>市郡別部数表!R178</f>
        <v>40</v>
      </c>
      <c r="N12" s="48">
        <f>市郡別部数表!S178</f>
        <v>0</v>
      </c>
      <c r="O12" s="49"/>
      <c r="P12" s="50"/>
      <c r="Q12" s="51"/>
      <c r="R12" s="48"/>
      <c r="S12" s="45">
        <f t="shared" si="0"/>
        <v>3550</v>
      </c>
      <c r="T12" s="52">
        <f>D12+F12+H12+J12+L12+N12</f>
        <v>0</v>
      </c>
    </row>
    <row r="13" spans="2:46" ht="21" customHeight="1">
      <c r="B13" s="54" t="s">
        <v>21</v>
      </c>
      <c r="C13" s="45">
        <f>市郡別部数表!F190</f>
        <v>4340</v>
      </c>
      <c r="D13" s="46">
        <f>市郡別部数表!G190</f>
        <v>0</v>
      </c>
      <c r="E13" s="45">
        <f>市郡別部数表!I190</f>
        <v>130</v>
      </c>
      <c r="F13" s="46">
        <f>市郡別部数表!J190</f>
        <v>0</v>
      </c>
      <c r="G13" s="45">
        <f>市郡別部数表!L190</f>
        <v>130</v>
      </c>
      <c r="H13" s="46">
        <f>市郡別部数表!M190</f>
        <v>0</v>
      </c>
      <c r="I13" s="45">
        <f>市郡別部数表!O190</f>
        <v>30</v>
      </c>
      <c r="J13" s="46">
        <f>市郡別部数表!P190</f>
        <v>0</v>
      </c>
      <c r="K13" s="45"/>
      <c r="L13" s="46"/>
      <c r="M13" s="47">
        <f>市郡別部数表!R190</f>
        <v>100</v>
      </c>
      <c r="N13" s="48">
        <f>市郡別部数表!S190</f>
        <v>0</v>
      </c>
      <c r="O13" s="49"/>
      <c r="P13" s="50"/>
      <c r="Q13" s="51"/>
      <c r="R13" s="48"/>
      <c r="S13" s="45">
        <f t="shared" si="0"/>
        <v>4730</v>
      </c>
      <c r="T13" s="52">
        <f t="shared" si="1"/>
        <v>0</v>
      </c>
    </row>
    <row r="14" spans="2:46" ht="21" customHeight="1">
      <c r="B14" s="55" t="s">
        <v>22</v>
      </c>
      <c r="C14" s="45">
        <f>市郡別部数表!F237</f>
        <v>13200</v>
      </c>
      <c r="D14" s="46">
        <f>市郡別部数表!G237</f>
        <v>0</v>
      </c>
      <c r="E14" s="45">
        <f>市郡別部数表!I237</f>
        <v>1300</v>
      </c>
      <c r="F14" s="46">
        <f>市郡別部数表!J237</f>
        <v>0</v>
      </c>
      <c r="G14" s="45">
        <f>市郡別部数表!L237</f>
        <v>400</v>
      </c>
      <c r="H14" s="46">
        <f>市郡別部数表!M237</f>
        <v>0</v>
      </c>
      <c r="I14" s="45">
        <f>市郡別部数表!O237</f>
        <v>120</v>
      </c>
      <c r="J14" s="46">
        <f>市郡別部数表!P237</f>
        <v>0</v>
      </c>
      <c r="K14" s="45"/>
      <c r="L14" s="46"/>
      <c r="M14" s="47">
        <f>市郡別部数表!R237</f>
        <v>340</v>
      </c>
      <c r="N14" s="48">
        <f>市郡別部数表!S237</f>
        <v>0</v>
      </c>
      <c r="O14" s="49"/>
      <c r="P14" s="50"/>
      <c r="Q14" s="51"/>
      <c r="R14" s="48"/>
      <c r="S14" s="45">
        <f t="shared" si="0"/>
        <v>15360</v>
      </c>
      <c r="T14" s="52">
        <f t="shared" si="1"/>
        <v>0</v>
      </c>
    </row>
    <row r="15" spans="2:46" ht="21" customHeight="1">
      <c r="B15" s="53" t="s">
        <v>23</v>
      </c>
      <c r="C15" s="45">
        <f>市郡別部数表!F249</f>
        <v>2720</v>
      </c>
      <c r="D15" s="46">
        <f>市郡別部数表!G249</f>
        <v>0</v>
      </c>
      <c r="E15" s="45">
        <f>市郡別部数表!I249</f>
        <v>710</v>
      </c>
      <c r="F15" s="46">
        <f>市郡別部数表!J249</f>
        <v>0</v>
      </c>
      <c r="G15" s="45">
        <f>市郡別部数表!L249</f>
        <v>70</v>
      </c>
      <c r="H15" s="46">
        <f>市郡別部数表!M249</f>
        <v>0</v>
      </c>
      <c r="I15" s="45">
        <f>市郡別部数表!O249</f>
        <v>30</v>
      </c>
      <c r="J15" s="46">
        <f>市郡別部数表!P249</f>
        <v>0</v>
      </c>
      <c r="K15" s="45"/>
      <c r="L15" s="46"/>
      <c r="M15" s="47">
        <f>市郡別部数表!R249</f>
        <v>70</v>
      </c>
      <c r="N15" s="48">
        <f>市郡別部数表!S249</f>
        <v>0</v>
      </c>
      <c r="O15" s="49"/>
      <c r="P15" s="50"/>
      <c r="Q15" s="51"/>
      <c r="R15" s="48"/>
      <c r="S15" s="45">
        <f t="shared" si="0"/>
        <v>3600</v>
      </c>
      <c r="T15" s="52">
        <f t="shared" si="1"/>
        <v>0</v>
      </c>
    </row>
    <row r="16" spans="2:46" ht="21" customHeight="1">
      <c r="B16" s="44" t="s">
        <v>24</v>
      </c>
      <c r="C16" s="45">
        <f>市郡別部数表!F261</f>
        <v>1330</v>
      </c>
      <c r="D16" s="46">
        <f>市郡別部数表!G261</f>
        <v>0</v>
      </c>
      <c r="E16" s="45">
        <f>市郡別部数表!I261</f>
        <v>20</v>
      </c>
      <c r="F16" s="46">
        <f>市郡別部数表!J261</f>
        <v>0</v>
      </c>
      <c r="G16" s="45">
        <f>市郡別部数表!L261</f>
        <v>10</v>
      </c>
      <c r="H16" s="46">
        <f>市郡別部数表!M261</f>
        <v>0</v>
      </c>
      <c r="I16" s="45">
        <f>市郡別部数表!O261</f>
        <v>10</v>
      </c>
      <c r="J16" s="46">
        <f>市郡別部数表!P261</f>
        <v>0</v>
      </c>
      <c r="K16" s="45"/>
      <c r="L16" s="46"/>
      <c r="M16" s="47">
        <f>市郡別部数表!R261</f>
        <v>20</v>
      </c>
      <c r="N16" s="48">
        <f>市郡別部数表!S261</f>
        <v>0</v>
      </c>
      <c r="O16" s="49"/>
      <c r="P16" s="50"/>
      <c r="Q16" s="51"/>
      <c r="R16" s="48"/>
      <c r="S16" s="45">
        <f t="shared" si="0"/>
        <v>1390</v>
      </c>
      <c r="T16" s="52">
        <f t="shared" si="1"/>
        <v>0</v>
      </c>
    </row>
    <row r="17" spans="2:256" ht="21" customHeight="1">
      <c r="B17" s="53" t="s">
        <v>25</v>
      </c>
      <c r="C17" s="45">
        <f>市郡別部数表!F276</f>
        <v>6900</v>
      </c>
      <c r="D17" s="46">
        <f>市郡別部数表!G276</f>
        <v>0</v>
      </c>
      <c r="E17" s="45">
        <f>市郡別部数表!I276</f>
        <v>1000</v>
      </c>
      <c r="F17" s="46">
        <f>市郡別部数表!J276</f>
        <v>0</v>
      </c>
      <c r="G17" s="45">
        <f>市郡別部数表!L276</f>
        <v>340</v>
      </c>
      <c r="H17" s="46">
        <f>市郡別部数表!M276</f>
        <v>0</v>
      </c>
      <c r="I17" s="45">
        <f>市郡別部数表!O276</f>
        <v>110</v>
      </c>
      <c r="J17" s="46">
        <f>市郡別部数表!P276</f>
        <v>0</v>
      </c>
      <c r="K17" s="45"/>
      <c r="L17" s="46"/>
      <c r="M17" s="47">
        <f>市郡別部数表!R276</f>
        <v>190</v>
      </c>
      <c r="N17" s="48">
        <f>市郡別部数表!S276</f>
        <v>0</v>
      </c>
      <c r="O17" s="49"/>
      <c r="P17" s="50"/>
      <c r="Q17" s="51"/>
      <c r="R17" s="48"/>
      <c r="S17" s="45">
        <f t="shared" si="0"/>
        <v>8540</v>
      </c>
      <c r="T17" s="52">
        <f t="shared" si="1"/>
        <v>0</v>
      </c>
    </row>
    <row r="18" spans="2:256" ht="21" customHeight="1">
      <c r="B18" s="44" t="s">
        <v>26</v>
      </c>
      <c r="C18" s="45">
        <f>市郡別部数表!F289</f>
        <v>3380</v>
      </c>
      <c r="D18" s="46">
        <f>市郡別部数表!G289</f>
        <v>0</v>
      </c>
      <c r="E18" s="45">
        <f>市郡別部数表!I289</f>
        <v>70</v>
      </c>
      <c r="F18" s="46">
        <f>市郡別部数表!J289</f>
        <v>0</v>
      </c>
      <c r="G18" s="45">
        <f>市郡別部数表!L289</f>
        <v>80</v>
      </c>
      <c r="H18" s="46">
        <f>市郡別部数表!M289</f>
        <v>0</v>
      </c>
      <c r="I18" s="45">
        <f>市郡別部数表!O289</f>
        <v>30</v>
      </c>
      <c r="J18" s="46">
        <f>市郡別部数表!P289</f>
        <v>0</v>
      </c>
      <c r="K18" s="45"/>
      <c r="L18" s="46"/>
      <c r="M18" s="47">
        <f>市郡別部数表!R289</f>
        <v>40</v>
      </c>
      <c r="N18" s="48">
        <f>市郡別部数表!S289</f>
        <v>0</v>
      </c>
      <c r="O18" s="49"/>
      <c r="P18" s="50"/>
      <c r="Q18" s="51"/>
      <c r="R18" s="48"/>
      <c r="S18" s="45">
        <f t="shared" si="0"/>
        <v>3600</v>
      </c>
      <c r="T18" s="52">
        <f t="shared" si="1"/>
        <v>0</v>
      </c>
    </row>
    <row r="19" spans="2:256" s="65" customFormat="1" ht="21" customHeight="1">
      <c r="B19" s="56" t="s">
        <v>27</v>
      </c>
      <c r="C19" s="57">
        <f>市郡別部数表!F301</f>
        <v>4070</v>
      </c>
      <c r="D19" s="58">
        <f>市郡別部数表!G301</f>
        <v>0</v>
      </c>
      <c r="E19" s="57">
        <f>市郡別部数表!I301</f>
        <v>120</v>
      </c>
      <c r="F19" s="58">
        <f>市郡別部数表!J301</f>
        <v>0</v>
      </c>
      <c r="G19" s="57">
        <f>市郡別部数表!L301</f>
        <v>140</v>
      </c>
      <c r="H19" s="58">
        <f>市郡別部数表!M301</f>
        <v>0</v>
      </c>
      <c r="I19" s="57">
        <f>市郡別部数表!O301</f>
        <v>30</v>
      </c>
      <c r="J19" s="58">
        <f>市郡別部数表!P301</f>
        <v>0</v>
      </c>
      <c r="K19" s="57"/>
      <c r="L19" s="58"/>
      <c r="M19" s="59">
        <f>市郡別部数表!R301</f>
        <v>70</v>
      </c>
      <c r="N19" s="60">
        <f>市郡別部数表!S301</f>
        <v>0</v>
      </c>
      <c r="O19" s="61"/>
      <c r="P19" s="62"/>
      <c r="Q19" s="63"/>
      <c r="R19" s="60"/>
      <c r="S19" s="57">
        <f t="shared" si="0"/>
        <v>4430</v>
      </c>
      <c r="T19" s="64">
        <f t="shared" si="1"/>
        <v>0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s="65" customFormat="1" ht="21" customHeight="1">
      <c r="B20" s="56" t="s">
        <v>28</v>
      </c>
      <c r="C20" s="57">
        <f>市郡別部数表!F320</f>
        <v>1370</v>
      </c>
      <c r="D20" s="58">
        <f>市郡別部数表!G320</f>
        <v>0</v>
      </c>
      <c r="E20" s="57">
        <f>市郡別部数表!I320</f>
        <v>60</v>
      </c>
      <c r="F20" s="58">
        <f>市郡別部数表!J320</f>
        <v>0</v>
      </c>
      <c r="G20" s="57">
        <f>市郡別部数表!L320</f>
        <v>30</v>
      </c>
      <c r="H20" s="58">
        <f>市郡別部数表!M320</f>
        <v>0</v>
      </c>
      <c r="I20" s="57">
        <f>市郡別部数表!O320</f>
        <v>10</v>
      </c>
      <c r="J20" s="58">
        <f>市郡別部数表!P320</f>
        <v>0</v>
      </c>
      <c r="K20" s="57"/>
      <c r="L20" s="58"/>
      <c r="M20" s="59">
        <f>市郡別部数表!R320</f>
        <v>30</v>
      </c>
      <c r="N20" s="60">
        <f>市郡別部数表!S320</f>
        <v>0</v>
      </c>
      <c r="O20" s="61"/>
      <c r="P20" s="62"/>
      <c r="Q20" s="63"/>
      <c r="R20" s="60"/>
      <c r="S20" s="57">
        <f>C20+E20+G20+I20+K20+M20+Q20+O20</f>
        <v>1500</v>
      </c>
      <c r="T20" s="64">
        <f t="shared" si="1"/>
        <v>0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s="65" customFormat="1" ht="21" customHeight="1">
      <c r="B21" s="66" t="s">
        <v>29</v>
      </c>
      <c r="C21" s="57">
        <f>市郡別部数表!F336</f>
        <v>10100</v>
      </c>
      <c r="D21" s="58">
        <f>市郡別部数表!G336</f>
        <v>0</v>
      </c>
      <c r="E21" s="57">
        <f>市郡別部数表!I336</f>
        <v>1070</v>
      </c>
      <c r="F21" s="58">
        <f>市郡別部数表!J336</f>
        <v>0</v>
      </c>
      <c r="G21" s="57">
        <f>市郡別部数表!L336</f>
        <v>430</v>
      </c>
      <c r="H21" s="58">
        <f>市郡別部数表!M336</f>
        <v>0</v>
      </c>
      <c r="I21" s="57">
        <f>市郡別部数表!O336</f>
        <v>80</v>
      </c>
      <c r="J21" s="58">
        <f>市郡別部数表!P336</f>
        <v>0</v>
      </c>
      <c r="K21" s="57"/>
      <c r="L21" s="58"/>
      <c r="M21" s="59">
        <f>市郡別部数表!R336</f>
        <v>230</v>
      </c>
      <c r="N21" s="60">
        <f>市郡別部数表!S336</f>
        <v>0</v>
      </c>
      <c r="O21" s="61"/>
      <c r="P21" s="62"/>
      <c r="Q21" s="63"/>
      <c r="R21" s="60"/>
      <c r="S21" s="57">
        <f t="shared" si="0"/>
        <v>11910</v>
      </c>
      <c r="T21" s="64">
        <f t="shared" si="1"/>
        <v>0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2:256" s="65" customFormat="1" ht="21" customHeight="1">
      <c r="B22" s="66" t="s">
        <v>30</v>
      </c>
      <c r="C22" s="57">
        <f>市郡別部数表!F360</f>
        <v>13720</v>
      </c>
      <c r="D22" s="58">
        <f>市郡別部数表!G360</f>
        <v>0</v>
      </c>
      <c r="E22" s="57">
        <f>市郡別部数表!I360</f>
        <v>2020</v>
      </c>
      <c r="F22" s="58">
        <f>市郡別部数表!J360</f>
        <v>0</v>
      </c>
      <c r="G22" s="57">
        <f>市郡別部数表!L360</f>
        <v>530</v>
      </c>
      <c r="H22" s="58">
        <f>市郡別部数表!M360</f>
        <v>0</v>
      </c>
      <c r="I22" s="57">
        <f>市郡別部数表!O360</f>
        <v>100</v>
      </c>
      <c r="J22" s="58">
        <f>市郡別部数表!P360</f>
        <v>0</v>
      </c>
      <c r="K22" s="57"/>
      <c r="L22" s="58"/>
      <c r="M22" s="59">
        <f>市郡別部数表!R360</f>
        <v>410</v>
      </c>
      <c r="N22" s="60">
        <f>市郡別部数表!S360</f>
        <v>0</v>
      </c>
      <c r="O22" s="61"/>
      <c r="P22" s="62"/>
      <c r="Q22" s="63"/>
      <c r="R22" s="60"/>
      <c r="S22" s="57">
        <f t="shared" si="0"/>
        <v>16780</v>
      </c>
      <c r="T22" s="64">
        <f t="shared" si="1"/>
        <v>0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2:256" ht="21" customHeight="1">
      <c r="B23" s="44" t="s">
        <v>31</v>
      </c>
      <c r="C23" s="45">
        <f>市郡別部数表!F377</f>
        <v>4770</v>
      </c>
      <c r="D23" s="46">
        <f>市郡別部数表!G377</f>
        <v>0</v>
      </c>
      <c r="E23" s="45">
        <f>市郡別部数表!I377</f>
        <v>150</v>
      </c>
      <c r="F23" s="46">
        <f>市郡別部数表!J377</f>
        <v>0</v>
      </c>
      <c r="G23" s="45">
        <f>市郡別部数表!L377</f>
        <v>120</v>
      </c>
      <c r="H23" s="46">
        <f>市郡別部数表!M377</f>
        <v>0</v>
      </c>
      <c r="I23" s="45">
        <f>市郡別部数表!O377</f>
        <v>20</v>
      </c>
      <c r="J23" s="46">
        <f>市郡別部数表!P377</f>
        <v>0</v>
      </c>
      <c r="K23" s="45"/>
      <c r="L23" s="46"/>
      <c r="M23" s="45">
        <f>市郡別部数表!R377</f>
        <v>90</v>
      </c>
      <c r="N23" s="48">
        <f>市郡別部数表!S377</f>
        <v>0</v>
      </c>
      <c r="O23" s="49"/>
      <c r="P23" s="50"/>
      <c r="Q23" s="51"/>
      <c r="R23" s="48"/>
      <c r="S23" s="45">
        <f t="shared" si="0"/>
        <v>5150</v>
      </c>
      <c r="T23" s="52">
        <f t="shared" si="1"/>
        <v>0</v>
      </c>
    </row>
    <row r="24" spans="2:256" ht="21" customHeight="1">
      <c r="B24" s="44" t="s">
        <v>32</v>
      </c>
      <c r="C24" s="45">
        <f>市郡別部数表!F388</f>
        <v>2420</v>
      </c>
      <c r="D24" s="46">
        <f>市郡別部数表!G388</f>
        <v>0</v>
      </c>
      <c r="E24" s="45">
        <f>市郡別部数表!I388</f>
        <v>60</v>
      </c>
      <c r="F24" s="46">
        <f>市郡別部数表!J388</f>
        <v>0</v>
      </c>
      <c r="G24" s="45">
        <f>市郡別部数表!L388</f>
        <v>50</v>
      </c>
      <c r="H24" s="46">
        <f>市郡別部数表!M388</f>
        <v>0</v>
      </c>
      <c r="I24" s="45">
        <f>市郡別部数表!O388</f>
        <v>20</v>
      </c>
      <c r="J24" s="46">
        <f>市郡別部数表!P388</f>
        <v>0</v>
      </c>
      <c r="K24" s="45"/>
      <c r="L24" s="46"/>
      <c r="M24" s="45">
        <f>市郡別部数表!R388</f>
        <v>30</v>
      </c>
      <c r="N24" s="48">
        <f>市郡別部数表!S388</f>
        <v>0</v>
      </c>
      <c r="O24" s="49"/>
      <c r="P24" s="50"/>
      <c r="Q24" s="51"/>
      <c r="R24" s="48"/>
      <c r="S24" s="45">
        <f t="shared" si="0"/>
        <v>2580</v>
      </c>
      <c r="T24" s="52">
        <f t="shared" si="1"/>
        <v>0</v>
      </c>
    </row>
    <row r="25" spans="2:256" ht="21" customHeight="1">
      <c r="B25" s="53" t="s">
        <v>33</v>
      </c>
      <c r="C25" s="45">
        <f>市郡別部数表!F434</f>
        <v>11620</v>
      </c>
      <c r="D25" s="46">
        <f>市郡別部数表!G434</f>
        <v>0</v>
      </c>
      <c r="E25" s="45">
        <f>市郡別部数表!I434</f>
        <v>900</v>
      </c>
      <c r="F25" s="46">
        <f>市郡別部数表!J434</f>
        <v>0</v>
      </c>
      <c r="G25" s="45">
        <f>市郡別部数表!L434</f>
        <v>310</v>
      </c>
      <c r="H25" s="46">
        <f>市郡別部数表!M434</f>
        <v>0</v>
      </c>
      <c r="I25" s="45">
        <f>市郡別部数表!O434</f>
        <v>120</v>
      </c>
      <c r="J25" s="46">
        <f>市郡別部数表!P434</f>
        <v>0</v>
      </c>
      <c r="K25" s="45"/>
      <c r="L25" s="46"/>
      <c r="M25" s="45">
        <f>市郡別部数表!R434</f>
        <v>290</v>
      </c>
      <c r="N25" s="48">
        <f>市郡別部数表!S434</f>
        <v>0</v>
      </c>
      <c r="O25" s="49"/>
      <c r="P25" s="50"/>
      <c r="Q25" s="51"/>
      <c r="R25" s="48"/>
      <c r="S25" s="45">
        <f t="shared" si="0"/>
        <v>13240</v>
      </c>
      <c r="T25" s="52">
        <f t="shared" si="1"/>
        <v>0</v>
      </c>
    </row>
    <row r="26" spans="2:256" ht="21" customHeight="1">
      <c r="B26" s="53" t="s">
        <v>34</v>
      </c>
      <c r="C26" s="45">
        <f>市郡別部数表!F446</f>
        <v>3080</v>
      </c>
      <c r="D26" s="46">
        <f>市郡別部数表!G446</f>
        <v>0</v>
      </c>
      <c r="E26" s="45">
        <f>市郡別部数表!I446</f>
        <v>80</v>
      </c>
      <c r="F26" s="46">
        <f>市郡別部数表!J446</f>
        <v>0</v>
      </c>
      <c r="G26" s="45">
        <f>市郡別部数表!L446</f>
        <v>80</v>
      </c>
      <c r="H26" s="46">
        <f>市郡別部数表!M446</f>
        <v>0</v>
      </c>
      <c r="I26" s="45">
        <f>市郡別部数表!O446</f>
        <v>20</v>
      </c>
      <c r="J26" s="46">
        <f>市郡別部数表!P446</f>
        <v>0</v>
      </c>
      <c r="K26" s="45"/>
      <c r="L26" s="46"/>
      <c r="M26" s="45">
        <f>市郡別部数表!R446</f>
        <v>100</v>
      </c>
      <c r="N26" s="48">
        <f>市郡別部数表!S446</f>
        <v>0</v>
      </c>
      <c r="O26" s="49"/>
      <c r="P26" s="50"/>
      <c r="Q26" s="51"/>
      <c r="R26" s="48"/>
      <c r="S26" s="45">
        <f t="shared" si="0"/>
        <v>3360</v>
      </c>
      <c r="T26" s="52">
        <f t="shared" si="1"/>
        <v>0</v>
      </c>
    </row>
    <row r="27" spans="2:256" ht="21" customHeight="1">
      <c r="B27" s="53" t="s">
        <v>35</v>
      </c>
      <c r="C27" s="45">
        <f>市郡別部数表!F457</f>
        <v>2060</v>
      </c>
      <c r="D27" s="46">
        <f>市郡別部数表!G457</f>
        <v>0</v>
      </c>
      <c r="E27" s="45">
        <f>市郡別部数表!I457</f>
        <v>90</v>
      </c>
      <c r="F27" s="46">
        <f>市郡別部数表!J457</f>
        <v>0</v>
      </c>
      <c r="G27" s="45">
        <f>市郡別部数表!L457</f>
        <v>70</v>
      </c>
      <c r="H27" s="46">
        <f>市郡別部数表!M457</f>
        <v>0</v>
      </c>
      <c r="I27" s="45">
        <f>市郡別部数表!O457</f>
        <v>20</v>
      </c>
      <c r="J27" s="46">
        <f>市郡別部数表!P457</f>
        <v>0</v>
      </c>
      <c r="K27" s="45"/>
      <c r="L27" s="46"/>
      <c r="M27" s="45">
        <f>市郡別部数表!R457</f>
        <v>50</v>
      </c>
      <c r="N27" s="48">
        <f>市郡別部数表!S457</f>
        <v>0</v>
      </c>
      <c r="O27" s="49"/>
      <c r="P27" s="50"/>
      <c r="Q27" s="51"/>
      <c r="R27" s="48"/>
      <c r="S27" s="45">
        <f t="shared" si="0"/>
        <v>2290</v>
      </c>
      <c r="T27" s="52">
        <f t="shared" si="1"/>
        <v>0</v>
      </c>
    </row>
    <row r="28" spans="2:256" ht="21" customHeight="1">
      <c r="B28" s="44" t="s">
        <v>36</v>
      </c>
      <c r="C28" s="45">
        <f>市郡別部数表!F481</f>
        <v>4840</v>
      </c>
      <c r="D28" s="46">
        <f>市郡別部数表!G481</f>
        <v>0</v>
      </c>
      <c r="E28" s="45">
        <f>市郡別部数表!I481</f>
        <v>140</v>
      </c>
      <c r="F28" s="46">
        <f>市郡別部数表!J481</f>
        <v>0</v>
      </c>
      <c r="G28" s="45">
        <f>市郡別部数表!L481</f>
        <v>80</v>
      </c>
      <c r="H28" s="46">
        <f>市郡別部数表!M481</f>
        <v>0</v>
      </c>
      <c r="I28" s="45">
        <f>市郡別部数表!O481</f>
        <v>30</v>
      </c>
      <c r="J28" s="46">
        <f>市郡別部数表!P481</f>
        <v>0</v>
      </c>
      <c r="K28" s="45"/>
      <c r="L28" s="46"/>
      <c r="M28" s="45">
        <f>市郡別部数表!R481</f>
        <v>90</v>
      </c>
      <c r="N28" s="48">
        <f>市郡別部数表!S481</f>
        <v>0</v>
      </c>
      <c r="O28" s="49"/>
      <c r="P28" s="50"/>
      <c r="Q28" s="67"/>
      <c r="R28" s="48"/>
      <c r="S28" s="45">
        <f t="shared" si="0"/>
        <v>5180</v>
      </c>
      <c r="T28" s="52">
        <f t="shared" si="1"/>
        <v>0</v>
      </c>
    </row>
    <row r="29" spans="2:256" ht="21" customHeight="1">
      <c r="B29" s="53" t="s">
        <v>37</v>
      </c>
      <c r="C29" s="45">
        <f>市郡別部数表!F491</f>
        <v>980</v>
      </c>
      <c r="D29" s="46">
        <f>市郡別部数表!G491</f>
        <v>0</v>
      </c>
      <c r="E29" s="45">
        <f>市郡別部数表!I491</f>
        <v>80</v>
      </c>
      <c r="F29" s="46">
        <f>市郡別部数表!J491</f>
        <v>0</v>
      </c>
      <c r="G29" s="45">
        <f>市郡別部数表!L491</f>
        <v>30</v>
      </c>
      <c r="H29" s="46">
        <f>市郡別部数表!M491</f>
        <v>0</v>
      </c>
      <c r="I29" s="45">
        <f>市郡別部数表!O491</f>
        <v>10</v>
      </c>
      <c r="J29" s="46">
        <f>市郡別部数表!P491</f>
        <v>0</v>
      </c>
      <c r="K29" s="45"/>
      <c r="L29" s="46"/>
      <c r="M29" s="45">
        <f>市郡別部数表!R491</f>
        <v>30</v>
      </c>
      <c r="N29" s="48">
        <f>市郡別部数表!S491</f>
        <v>0</v>
      </c>
      <c r="O29" s="68"/>
      <c r="P29" s="50"/>
      <c r="Q29" s="68"/>
      <c r="R29" s="48"/>
      <c r="S29" s="45">
        <f t="shared" si="0"/>
        <v>1130</v>
      </c>
      <c r="T29" s="52">
        <f t="shared" si="1"/>
        <v>0</v>
      </c>
    </row>
    <row r="30" spans="2:256" ht="21" customHeight="1">
      <c r="B30" s="53" t="s">
        <v>38</v>
      </c>
      <c r="C30" s="45">
        <f>市郡別部数表!F504</f>
        <v>1860</v>
      </c>
      <c r="D30" s="46">
        <f>市郡別部数表!G504</f>
        <v>0</v>
      </c>
      <c r="E30" s="45">
        <f>市郡別部数表!I504</f>
        <v>100</v>
      </c>
      <c r="F30" s="46">
        <f>市郡別部数表!J504</f>
        <v>0</v>
      </c>
      <c r="G30" s="45">
        <f>市郡別部数表!L504</f>
        <v>60</v>
      </c>
      <c r="H30" s="46">
        <f>市郡別部数表!M504</f>
        <v>0</v>
      </c>
      <c r="I30" s="45">
        <f>市郡別部数表!O504</f>
        <v>30</v>
      </c>
      <c r="J30" s="46">
        <f>市郡別部数表!P504</f>
        <v>0</v>
      </c>
      <c r="K30" s="45"/>
      <c r="L30" s="46"/>
      <c r="M30" s="45">
        <f>市郡別部数表!R504</f>
        <v>50</v>
      </c>
      <c r="N30" s="46">
        <f>市郡別部数表!S504</f>
        <v>0</v>
      </c>
      <c r="O30" s="69"/>
      <c r="P30" s="70"/>
      <c r="Q30" s="69"/>
      <c r="R30" s="70"/>
      <c r="S30" s="45">
        <f t="shared" si="0"/>
        <v>2100</v>
      </c>
      <c r="T30" s="52">
        <f>D30+F30+H30+J30+L30+N30+P30+R30</f>
        <v>0</v>
      </c>
    </row>
    <row r="31" spans="2:256" ht="21" customHeight="1">
      <c r="B31" s="53" t="s">
        <v>39</v>
      </c>
      <c r="C31" s="45">
        <f>市郡別部数表!I538</f>
        <v>460</v>
      </c>
      <c r="D31" s="46">
        <f>市郡別部数表!J538</f>
        <v>0</v>
      </c>
      <c r="E31" s="45">
        <f>市郡別部数表!L528</f>
        <v>80</v>
      </c>
      <c r="F31" s="46">
        <f>市郡別部数表!M528</f>
        <v>0</v>
      </c>
      <c r="G31" s="45">
        <f>市郡別部数表!L538</f>
        <v>100</v>
      </c>
      <c r="H31" s="46">
        <f>市郡別部数表!M538</f>
        <v>0</v>
      </c>
      <c r="I31" s="45">
        <f>市郡別部数表!O538</f>
        <v>20</v>
      </c>
      <c r="J31" s="46">
        <f>市郡別部数表!P538</f>
        <v>0</v>
      </c>
      <c r="K31" s="45"/>
      <c r="L31" s="46"/>
      <c r="M31" s="47">
        <f>市郡別部数表!R538</f>
        <v>120</v>
      </c>
      <c r="N31" s="46">
        <f>市郡別部数表!S538</f>
        <v>0</v>
      </c>
      <c r="O31" s="45">
        <f>市郡別部数表!C538</f>
        <v>4485</v>
      </c>
      <c r="P31" s="46">
        <f>市郡別部数表!D538</f>
        <v>0</v>
      </c>
      <c r="Q31" s="45">
        <f>市郡別部数表!F538</f>
        <v>11130</v>
      </c>
      <c r="R31" s="46">
        <f>市郡別部数表!G538</f>
        <v>0</v>
      </c>
      <c r="S31" s="45">
        <f>C31+E31+G31+I31+K31+M31+Q31+O31</f>
        <v>16395</v>
      </c>
      <c r="T31" s="52">
        <f>D31+F31+H31+J31+L31+N31+P31+R31</f>
        <v>0</v>
      </c>
    </row>
    <row r="32" spans="2:256" ht="21" customHeight="1">
      <c r="B32" s="71" t="s">
        <v>40</v>
      </c>
      <c r="C32" s="72">
        <f>市郡別部数表!I562</f>
        <v>1020</v>
      </c>
      <c r="D32" s="73">
        <f>市郡別部数表!J562</f>
        <v>0</v>
      </c>
      <c r="E32" s="72">
        <f>市郡別部数表!L551</f>
        <v>70</v>
      </c>
      <c r="F32" s="73">
        <f>市郡別部数表!M551</f>
        <v>0</v>
      </c>
      <c r="G32" s="72">
        <f>市郡別部数表!L562</f>
        <v>130</v>
      </c>
      <c r="H32" s="73">
        <f>市郡別部数表!M562</f>
        <v>0</v>
      </c>
      <c r="I32" s="72">
        <f>市郡別部数表!O562</f>
        <v>0</v>
      </c>
      <c r="J32" s="73">
        <f>市郡別部数表!P562</f>
        <v>0</v>
      </c>
      <c r="K32" s="72"/>
      <c r="L32" s="73"/>
      <c r="M32" s="74">
        <f>市郡別部数表!R562</f>
        <v>110</v>
      </c>
      <c r="N32" s="73">
        <f>市郡別部数表!S562</f>
        <v>0</v>
      </c>
      <c r="O32" s="72">
        <f>市郡別部数表!C562</f>
        <v>2935</v>
      </c>
      <c r="P32" s="73">
        <f>市郡別部数表!D562</f>
        <v>0</v>
      </c>
      <c r="Q32" s="72">
        <f>市郡別部数表!F562</f>
        <v>9870</v>
      </c>
      <c r="R32" s="73">
        <f>市郡別部数表!G562</f>
        <v>0</v>
      </c>
      <c r="S32" s="75">
        <f t="shared" si="0"/>
        <v>14135</v>
      </c>
      <c r="T32" s="76">
        <f>D32+F32+H32+J32+L32+N32+P32+R32</f>
        <v>0</v>
      </c>
    </row>
    <row r="33" spans="2:20" ht="21" customHeight="1">
      <c r="B33" s="77" t="s">
        <v>41</v>
      </c>
      <c r="C33" s="72">
        <f>SUM(C5:C32)-SUM(C6:C7)</f>
        <v>206850</v>
      </c>
      <c r="D33" s="73">
        <f>+SUM(D6:D32)</f>
        <v>0</v>
      </c>
      <c r="E33" s="72">
        <f t="shared" ref="E33:Q33" si="2">SUM(E5:E32)-SUM(E6:E7)</f>
        <v>14980</v>
      </c>
      <c r="F33" s="73">
        <f>+SUM(F6:F32)</f>
        <v>0</v>
      </c>
      <c r="G33" s="72">
        <f t="shared" si="2"/>
        <v>7850</v>
      </c>
      <c r="H33" s="73">
        <f>+SUM(H6:H32)</f>
        <v>0</v>
      </c>
      <c r="I33" s="72">
        <f t="shared" si="2"/>
        <v>1690</v>
      </c>
      <c r="J33" s="73">
        <f>+SUM(J6:J32)</f>
        <v>0</v>
      </c>
      <c r="K33" s="72">
        <f t="shared" si="2"/>
        <v>0</v>
      </c>
      <c r="L33" s="73">
        <f>+SUM(L6:L32)</f>
        <v>0</v>
      </c>
      <c r="M33" s="72">
        <f t="shared" si="2"/>
        <v>7080</v>
      </c>
      <c r="N33" s="73">
        <f>+SUM(N6:N32)</f>
        <v>0</v>
      </c>
      <c r="O33" s="72">
        <f t="shared" si="2"/>
        <v>7420</v>
      </c>
      <c r="P33" s="73">
        <f>+SUM(P6:P32)</f>
        <v>0</v>
      </c>
      <c r="Q33" s="72">
        <f t="shared" si="2"/>
        <v>21000</v>
      </c>
      <c r="R33" s="73">
        <f>+SUM(R6:R32)</f>
        <v>0</v>
      </c>
      <c r="S33" s="72">
        <f>+SUM(S6:S32)</f>
        <v>266870</v>
      </c>
      <c r="T33" s="78">
        <f>+SUM(T6:T32)</f>
        <v>0</v>
      </c>
    </row>
    <row r="34" spans="2:20" ht="15" customHeight="1">
      <c r="B34" s="7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213">
        <v>44835</v>
      </c>
      <c r="S34" s="1214"/>
      <c r="T34" s="1214"/>
    </row>
    <row r="35" spans="2:20" ht="25.5" customHeight="1">
      <c r="B35" s="1"/>
      <c r="C35" s="80"/>
      <c r="D35" s="1"/>
      <c r="E35" s="1"/>
      <c r="F35" s="1"/>
      <c r="G35" s="1"/>
      <c r="H35" s="1"/>
      <c r="I35" s="1"/>
      <c r="J35" s="1"/>
      <c r="K35" s="1"/>
      <c r="L35" s="80"/>
      <c r="M35" s="1"/>
      <c r="N35" s="1"/>
      <c r="O35" s="1"/>
      <c r="P35" s="1"/>
      <c r="Q35" s="1"/>
      <c r="R35" s="1"/>
      <c r="S35" s="1"/>
      <c r="T35" s="1"/>
    </row>
    <row r="36" spans="2:20" ht="25.5" customHeight="1">
      <c r="B36" s="1"/>
      <c r="C36" s="1"/>
      <c r="D36" s="1"/>
      <c r="E36" s="1"/>
      <c r="F36" s="81"/>
      <c r="G36" s="1"/>
      <c r="H36" s="1"/>
      <c r="I36" s="1"/>
      <c r="J36" s="1"/>
      <c r="K36" s="1"/>
      <c r="L36" s="1"/>
      <c r="M36" s="1"/>
      <c r="N36" s="1"/>
      <c r="O36" s="1"/>
      <c r="P36" s="1"/>
      <c r="Q36" s="81"/>
      <c r="R36" s="1"/>
      <c r="S36" s="1"/>
      <c r="T36" s="1"/>
    </row>
    <row r="37" spans="2:20" ht="15" customHeight="1">
      <c r="F37" s="82"/>
      <c r="Q37" s="82"/>
    </row>
    <row r="38" spans="2:20" ht="15" customHeight="1"/>
    <row r="39" spans="2:20" ht="15" customHeight="1"/>
    <row r="40" spans="2:20" ht="15" customHeight="1">
      <c r="I40" s="82"/>
      <c r="K40" s="82"/>
    </row>
    <row r="41" spans="2:20" ht="15" customHeight="1">
      <c r="J41" s="82"/>
    </row>
    <row r="42" spans="2:20" ht="15" customHeight="1">
      <c r="C42" s="82"/>
    </row>
    <row r="43" spans="2:20" ht="15" customHeight="1"/>
    <row r="44" spans="2:20" ht="15" customHeight="1"/>
    <row r="45" spans="2:20" ht="15" customHeight="1"/>
    <row r="46" spans="2:20" ht="15" customHeight="1"/>
    <row r="47" spans="2:20" ht="15" customHeight="1"/>
    <row r="48" spans="2:20" ht="15" customHeight="1"/>
    <row r="49" ht="15" customHeight="1"/>
    <row r="50" ht="15" customHeight="1"/>
    <row r="51" ht="15" customHeight="1"/>
    <row r="52" ht="15" customHeight="1"/>
    <row r="67" spans="18:18">
      <c r="R67" s="83"/>
    </row>
  </sheetData>
  <mergeCells count="1">
    <mergeCell ref="R34:T34"/>
  </mergeCells>
  <phoneticPr fontId="3"/>
  <pageMargins left="0.55118110236220474" right="0.19685039370078741" top="0.59055118110236227" bottom="0.31496062992125984" header="0.78740157480314965" footer="0.51181102362204722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151A-7ECF-49A4-B1B6-DB489B6746A1}">
  <sheetPr codeName="Sheet47"/>
  <dimension ref="A1:S568"/>
  <sheetViews>
    <sheetView showGridLines="0" showZeros="0" zoomScaleNormal="100" zoomScaleSheetLayoutView="75" workbookViewId="0">
      <selection activeCell="K554" sqref="K554:S561"/>
    </sheetView>
  </sheetViews>
  <sheetFormatPr defaultColWidth="10.77734375" defaultRowHeight="16.2"/>
  <cols>
    <col min="1" max="1" width="2.21875" style="633" customWidth="1"/>
    <col min="2" max="2" width="10.109375" style="400" customWidth="1"/>
    <col min="3" max="3" width="8.6640625" style="293" customWidth="1"/>
    <col min="4" max="4" width="8.6640625" style="294" customWidth="1"/>
    <col min="5" max="5" width="10.109375" style="400" customWidth="1"/>
    <col min="6" max="6" width="8.6640625" style="293" customWidth="1"/>
    <col min="7" max="7" width="8.6640625" style="294" customWidth="1"/>
    <col min="8" max="8" width="10.109375" style="400" customWidth="1"/>
    <col min="9" max="9" width="8.6640625" style="293" customWidth="1"/>
    <col min="10" max="10" width="8.6640625" style="294" customWidth="1"/>
    <col min="11" max="11" width="10.109375" style="400" customWidth="1"/>
    <col min="12" max="12" width="8.6640625" style="293" customWidth="1"/>
    <col min="13" max="13" width="8.6640625" style="294" customWidth="1"/>
    <col min="14" max="14" width="10.109375" style="630" customWidth="1"/>
    <col min="15" max="15" width="8.6640625" style="631" customWidth="1"/>
    <col min="16" max="16" width="8.6640625" style="632" customWidth="1"/>
    <col min="17" max="17" width="10.109375" style="630" customWidth="1"/>
    <col min="18" max="18" width="8.6640625" style="631" customWidth="1"/>
    <col min="19" max="19" width="8.6640625" style="632" customWidth="1"/>
    <col min="20" max="20" width="10.77734375" style="633" customWidth="1"/>
    <col min="21" max="256" width="10.77734375" style="633"/>
    <col min="257" max="257" width="2.21875" style="633" customWidth="1"/>
    <col min="258" max="258" width="10.109375" style="633" customWidth="1"/>
    <col min="259" max="259" width="8.77734375" style="633" customWidth="1"/>
    <col min="260" max="260" width="8.6640625" style="633" customWidth="1"/>
    <col min="261" max="261" width="10.109375" style="633" customWidth="1"/>
    <col min="262" max="263" width="8.6640625" style="633" customWidth="1"/>
    <col min="264" max="264" width="10.109375" style="633" customWidth="1"/>
    <col min="265" max="266" width="8.6640625" style="633" customWidth="1"/>
    <col min="267" max="267" width="10.109375" style="633" customWidth="1"/>
    <col min="268" max="269" width="8.6640625" style="633" customWidth="1"/>
    <col min="270" max="270" width="10.109375" style="633" customWidth="1"/>
    <col min="271" max="272" width="8.6640625" style="633" customWidth="1"/>
    <col min="273" max="273" width="10.109375" style="633" customWidth="1"/>
    <col min="274" max="275" width="8.6640625" style="633" customWidth="1"/>
    <col min="276" max="512" width="10.77734375" style="633"/>
    <col min="513" max="513" width="2.21875" style="633" customWidth="1"/>
    <col min="514" max="514" width="10.109375" style="633" customWidth="1"/>
    <col min="515" max="515" width="8.77734375" style="633" customWidth="1"/>
    <col min="516" max="516" width="8.6640625" style="633" customWidth="1"/>
    <col min="517" max="517" width="10.109375" style="633" customWidth="1"/>
    <col min="518" max="519" width="8.6640625" style="633" customWidth="1"/>
    <col min="520" max="520" width="10.109375" style="633" customWidth="1"/>
    <col min="521" max="522" width="8.6640625" style="633" customWidth="1"/>
    <col min="523" max="523" width="10.109375" style="633" customWidth="1"/>
    <col min="524" max="525" width="8.6640625" style="633" customWidth="1"/>
    <col min="526" max="526" width="10.109375" style="633" customWidth="1"/>
    <col min="527" max="528" width="8.6640625" style="633" customWidth="1"/>
    <col min="529" max="529" width="10.109375" style="633" customWidth="1"/>
    <col min="530" max="531" width="8.6640625" style="633" customWidth="1"/>
    <col min="532" max="768" width="10.77734375" style="633"/>
    <col min="769" max="769" width="2.21875" style="633" customWidth="1"/>
    <col min="770" max="770" width="10.109375" style="633" customWidth="1"/>
    <col min="771" max="771" width="8.77734375" style="633" customWidth="1"/>
    <col min="772" max="772" width="8.6640625" style="633" customWidth="1"/>
    <col min="773" max="773" width="10.109375" style="633" customWidth="1"/>
    <col min="774" max="775" width="8.6640625" style="633" customWidth="1"/>
    <col min="776" max="776" width="10.109375" style="633" customWidth="1"/>
    <col min="777" max="778" width="8.6640625" style="633" customWidth="1"/>
    <col min="779" max="779" width="10.109375" style="633" customWidth="1"/>
    <col min="780" max="781" width="8.6640625" style="633" customWidth="1"/>
    <col min="782" max="782" width="10.109375" style="633" customWidth="1"/>
    <col min="783" max="784" width="8.6640625" style="633" customWidth="1"/>
    <col min="785" max="785" width="10.109375" style="633" customWidth="1"/>
    <col min="786" max="787" width="8.6640625" style="633" customWidth="1"/>
    <col min="788" max="1024" width="10.77734375" style="633"/>
    <col min="1025" max="1025" width="2.21875" style="633" customWidth="1"/>
    <col min="1026" max="1026" width="10.109375" style="633" customWidth="1"/>
    <col min="1027" max="1027" width="8.77734375" style="633" customWidth="1"/>
    <col min="1028" max="1028" width="8.6640625" style="633" customWidth="1"/>
    <col min="1029" max="1029" width="10.109375" style="633" customWidth="1"/>
    <col min="1030" max="1031" width="8.6640625" style="633" customWidth="1"/>
    <col min="1032" max="1032" width="10.109375" style="633" customWidth="1"/>
    <col min="1033" max="1034" width="8.6640625" style="633" customWidth="1"/>
    <col min="1035" max="1035" width="10.109375" style="633" customWidth="1"/>
    <col min="1036" max="1037" width="8.6640625" style="633" customWidth="1"/>
    <col min="1038" max="1038" width="10.109375" style="633" customWidth="1"/>
    <col min="1039" max="1040" width="8.6640625" style="633" customWidth="1"/>
    <col min="1041" max="1041" width="10.109375" style="633" customWidth="1"/>
    <col min="1042" max="1043" width="8.6640625" style="633" customWidth="1"/>
    <col min="1044" max="1280" width="10.77734375" style="633"/>
    <col min="1281" max="1281" width="2.21875" style="633" customWidth="1"/>
    <col min="1282" max="1282" width="10.109375" style="633" customWidth="1"/>
    <col min="1283" max="1283" width="8.77734375" style="633" customWidth="1"/>
    <col min="1284" max="1284" width="8.6640625" style="633" customWidth="1"/>
    <col min="1285" max="1285" width="10.109375" style="633" customWidth="1"/>
    <col min="1286" max="1287" width="8.6640625" style="633" customWidth="1"/>
    <col min="1288" max="1288" width="10.109375" style="633" customWidth="1"/>
    <col min="1289" max="1290" width="8.6640625" style="633" customWidth="1"/>
    <col min="1291" max="1291" width="10.109375" style="633" customWidth="1"/>
    <col min="1292" max="1293" width="8.6640625" style="633" customWidth="1"/>
    <col min="1294" max="1294" width="10.109375" style="633" customWidth="1"/>
    <col min="1295" max="1296" width="8.6640625" style="633" customWidth="1"/>
    <col min="1297" max="1297" width="10.109375" style="633" customWidth="1"/>
    <col min="1298" max="1299" width="8.6640625" style="633" customWidth="1"/>
    <col min="1300" max="1536" width="10.77734375" style="633"/>
    <col min="1537" max="1537" width="2.21875" style="633" customWidth="1"/>
    <col min="1538" max="1538" width="10.109375" style="633" customWidth="1"/>
    <col min="1539" max="1539" width="8.77734375" style="633" customWidth="1"/>
    <col min="1540" max="1540" width="8.6640625" style="633" customWidth="1"/>
    <col min="1541" max="1541" width="10.109375" style="633" customWidth="1"/>
    <col min="1542" max="1543" width="8.6640625" style="633" customWidth="1"/>
    <col min="1544" max="1544" width="10.109375" style="633" customWidth="1"/>
    <col min="1545" max="1546" width="8.6640625" style="633" customWidth="1"/>
    <col min="1547" max="1547" width="10.109375" style="633" customWidth="1"/>
    <col min="1548" max="1549" width="8.6640625" style="633" customWidth="1"/>
    <col min="1550" max="1550" width="10.109375" style="633" customWidth="1"/>
    <col min="1551" max="1552" width="8.6640625" style="633" customWidth="1"/>
    <col min="1553" max="1553" width="10.109375" style="633" customWidth="1"/>
    <col min="1554" max="1555" width="8.6640625" style="633" customWidth="1"/>
    <col min="1556" max="1792" width="10.77734375" style="633"/>
    <col min="1793" max="1793" width="2.21875" style="633" customWidth="1"/>
    <col min="1794" max="1794" width="10.109375" style="633" customWidth="1"/>
    <col min="1795" max="1795" width="8.77734375" style="633" customWidth="1"/>
    <col min="1796" max="1796" width="8.6640625" style="633" customWidth="1"/>
    <col min="1797" max="1797" width="10.109375" style="633" customWidth="1"/>
    <col min="1798" max="1799" width="8.6640625" style="633" customWidth="1"/>
    <col min="1800" max="1800" width="10.109375" style="633" customWidth="1"/>
    <col min="1801" max="1802" width="8.6640625" style="633" customWidth="1"/>
    <col min="1803" max="1803" width="10.109375" style="633" customWidth="1"/>
    <col min="1804" max="1805" width="8.6640625" style="633" customWidth="1"/>
    <col min="1806" max="1806" width="10.109375" style="633" customWidth="1"/>
    <col min="1807" max="1808" width="8.6640625" style="633" customWidth="1"/>
    <col min="1809" max="1809" width="10.109375" style="633" customWidth="1"/>
    <col min="1810" max="1811" width="8.6640625" style="633" customWidth="1"/>
    <col min="1812" max="2048" width="10.77734375" style="633"/>
    <col min="2049" max="2049" width="2.21875" style="633" customWidth="1"/>
    <col min="2050" max="2050" width="10.109375" style="633" customWidth="1"/>
    <col min="2051" max="2051" width="8.77734375" style="633" customWidth="1"/>
    <col min="2052" max="2052" width="8.6640625" style="633" customWidth="1"/>
    <col min="2053" max="2053" width="10.109375" style="633" customWidth="1"/>
    <col min="2054" max="2055" width="8.6640625" style="633" customWidth="1"/>
    <col min="2056" max="2056" width="10.109375" style="633" customWidth="1"/>
    <col min="2057" max="2058" width="8.6640625" style="633" customWidth="1"/>
    <col min="2059" max="2059" width="10.109375" style="633" customWidth="1"/>
    <col min="2060" max="2061" width="8.6640625" style="633" customWidth="1"/>
    <col min="2062" max="2062" width="10.109375" style="633" customWidth="1"/>
    <col min="2063" max="2064" width="8.6640625" style="633" customWidth="1"/>
    <col min="2065" max="2065" width="10.109375" style="633" customWidth="1"/>
    <col min="2066" max="2067" width="8.6640625" style="633" customWidth="1"/>
    <col min="2068" max="2304" width="10.77734375" style="633"/>
    <col min="2305" max="2305" width="2.21875" style="633" customWidth="1"/>
    <col min="2306" max="2306" width="10.109375" style="633" customWidth="1"/>
    <col min="2307" max="2307" width="8.77734375" style="633" customWidth="1"/>
    <col min="2308" max="2308" width="8.6640625" style="633" customWidth="1"/>
    <col min="2309" max="2309" width="10.109375" style="633" customWidth="1"/>
    <col min="2310" max="2311" width="8.6640625" style="633" customWidth="1"/>
    <col min="2312" max="2312" width="10.109375" style="633" customWidth="1"/>
    <col min="2313" max="2314" width="8.6640625" style="633" customWidth="1"/>
    <col min="2315" max="2315" width="10.109375" style="633" customWidth="1"/>
    <col min="2316" max="2317" width="8.6640625" style="633" customWidth="1"/>
    <col min="2318" max="2318" width="10.109375" style="633" customWidth="1"/>
    <col min="2319" max="2320" width="8.6640625" style="633" customWidth="1"/>
    <col min="2321" max="2321" width="10.109375" style="633" customWidth="1"/>
    <col min="2322" max="2323" width="8.6640625" style="633" customWidth="1"/>
    <col min="2324" max="2560" width="10.77734375" style="633"/>
    <col min="2561" max="2561" width="2.21875" style="633" customWidth="1"/>
    <col min="2562" max="2562" width="10.109375" style="633" customWidth="1"/>
    <col min="2563" max="2563" width="8.77734375" style="633" customWidth="1"/>
    <col min="2564" max="2564" width="8.6640625" style="633" customWidth="1"/>
    <col min="2565" max="2565" width="10.109375" style="633" customWidth="1"/>
    <col min="2566" max="2567" width="8.6640625" style="633" customWidth="1"/>
    <col min="2568" max="2568" width="10.109375" style="633" customWidth="1"/>
    <col min="2569" max="2570" width="8.6640625" style="633" customWidth="1"/>
    <col min="2571" max="2571" width="10.109375" style="633" customWidth="1"/>
    <col min="2572" max="2573" width="8.6640625" style="633" customWidth="1"/>
    <col min="2574" max="2574" width="10.109375" style="633" customWidth="1"/>
    <col min="2575" max="2576" width="8.6640625" style="633" customWidth="1"/>
    <col min="2577" max="2577" width="10.109375" style="633" customWidth="1"/>
    <col min="2578" max="2579" width="8.6640625" style="633" customWidth="1"/>
    <col min="2580" max="2816" width="10.77734375" style="633"/>
    <col min="2817" max="2817" width="2.21875" style="633" customWidth="1"/>
    <col min="2818" max="2818" width="10.109375" style="633" customWidth="1"/>
    <col min="2819" max="2819" width="8.77734375" style="633" customWidth="1"/>
    <col min="2820" max="2820" width="8.6640625" style="633" customWidth="1"/>
    <col min="2821" max="2821" width="10.109375" style="633" customWidth="1"/>
    <col min="2822" max="2823" width="8.6640625" style="633" customWidth="1"/>
    <col min="2824" max="2824" width="10.109375" style="633" customWidth="1"/>
    <col min="2825" max="2826" width="8.6640625" style="633" customWidth="1"/>
    <col min="2827" max="2827" width="10.109375" style="633" customWidth="1"/>
    <col min="2828" max="2829" width="8.6640625" style="633" customWidth="1"/>
    <col min="2830" max="2830" width="10.109375" style="633" customWidth="1"/>
    <col min="2831" max="2832" width="8.6640625" style="633" customWidth="1"/>
    <col min="2833" max="2833" width="10.109375" style="633" customWidth="1"/>
    <col min="2834" max="2835" width="8.6640625" style="633" customWidth="1"/>
    <col min="2836" max="3072" width="10.77734375" style="633"/>
    <col min="3073" max="3073" width="2.21875" style="633" customWidth="1"/>
    <col min="3074" max="3074" width="10.109375" style="633" customWidth="1"/>
    <col min="3075" max="3075" width="8.77734375" style="633" customWidth="1"/>
    <col min="3076" max="3076" width="8.6640625" style="633" customWidth="1"/>
    <col min="3077" max="3077" width="10.109375" style="633" customWidth="1"/>
    <col min="3078" max="3079" width="8.6640625" style="633" customWidth="1"/>
    <col min="3080" max="3080" width="10.109375" style="633" customWidth="1"/>
    <col min="3081" max="3082" width="8.6640625" style="633" customWidth="1"/>
    <col min="3083" max="3083" width="10.109375" style="633" customWidth="1"/>
    <col min="3084" max="3085" width="8.6640625" style="633" customWidth="1"/>
    <col min="3086" max="3086" width="10.109375" style="633" customWidth="1"/>
    <col min="3087" max="3088" width="8.6640625" style="633" customWidth="1"/>
    <col min="3089" max="3089" width="10.109375" style="633" customWidth="1"/>
    <col min="3090" max="3091" width="8.6640625" style="633" customWidth="1"/>
    <col min="3092" max="3328" width="10.77734375" style="633"/>
    <col min="3329" max="3329" width="2.21875" style="633" customWidth="1"/>
    <col min="3330" max="3330" width="10.109375" style="633" customWidth="1"/>
    <col min="3331" max="3331" width="8.77734375" style="633" customWidth="1"/>
    <col min="3332" max="3332" width="8.6640625" style="633" customWidth="1"/>
    <col min="3333" max="3333" width="10.109375" style="633" customWidth="1"/>
    <col min="3334" max="3335" width="8.6640625" style="633" customWidth="1"/>
    <col min="3336" max="3336" width="10.109375" style="633" customWidth="1"/>
    <col min="3337" max="3338" width="8.6640625" style="633" customWidth="1"/>
    <col min="3339" max="3339" width="10.109375" style="633" customWidth="1"/>
    <col min="3340" max="3341" width="8.6640625" style="633" customWidth="1"/>
    <col min="3342" max="3342" width="10.109375" style="633" customWidth="1"/>
    <col min="3343" max="3344" width="8.6640625" style="633" customWidth="1"/>
    <col min="3345" max="3345" width="10.109375" style="633" customWidth="1"/>
    <col min="3346" max="3347" width="8.6640625" style="633" customWidth="1"/>
    <col min="3348" max="3584" width="10.77734375" style="633"/>
    <col min="3585" max="3585" width="2.21875" style="633" customWidth="1"/>
    <col min="3586" max="3586" width="10.109375" style="633" customWidth="1"/>
    <col min="3587" max="3587" width="8.77734375" style="633" customWidth="1"/>
    <col min="3588" max="3588" width="8.6640625" style="633" customWidth="1"/>
    <col min="3589" max="3589" width="10.109375" style="633" customWidth="1"/>
    <col min="3590" max="3591" width="8.6640625" style="633" customWidth="1"/>
    <col min="3592" max="3592" width="10.109375" style="633" customWidth="1"/>
    <col min="3593" max="3594" width="8.6640625" style="633" customWidth="1"/>
    <col min="3595" max="3595" width="10.109375" style="633" customWidth="1"/>
    <col min="3596" max="3597" width="8.6640625" style="633" customWidth="1"/>
    <col min="3598" max="3598" width="10.109375" style="633" customWidth="1"/>
    <col min="3599" max="3600" width="8.6640625" style="633" customWidth="1"/>
    <col min="3601" max="3601" width="10.109375" style="633" customWidth="1"/>
    <col min="3602" max="3603" width="8.6640625" style="633" customWidth="1"/>
    <col min="3604" max="3840" width="10.77734375" style="633"/>
    <col min="3841" max="3841" width="2.21875" style="633" customWidth="1"/>
    <col min="3842" max="3842" width="10.109375" style="633" customWidth="1"/>
    <col min="3843" max="3843" width="8.77734375" style="633" customWidth="1"/>
    <col min="3844" max="3844" width="8.6640625" style="633" customWidth="1"/>
    <col min="3845" max="3845" width="10.109375" style="633" customWidth="1"/>
    <col min="3846" max="3847" width="8.6640625" style="633" customWidth="1"/>
    <col min="3848" max="3848" width="10.109375" style="633" customWidth="1"/>
    <col min="3849" max="3850" width="8.6640625" style="633" customWidth="1"/>
    <col min="3851" max="3851" width="10.109375" style="633" customWidth="1"/>
    <col min="3852" max="3853" width="8.6640625" style="633" customWidth="1"/>
    <col min="3854" max="3854" width="10.109375" style="633" customWidth="1"/>
    <col min="3855" max="3856" width="8.6640625" style="633" customWidth="1"/>
    <col min="3857" max="3857" width="10.109375" style="633" customWidth="1"/>
    <col min="3858" max="3859" width="8.6640625" style="633" customWidth="1"/>
    <col min="3860" max="4096" width="10.77734375" style="633"/>
    <col min="4097" max="4097" width="2.21875" style="633" customWidth="1"/>
    <col min="4098" max="4098" width="10.109375" style="633" customWidth="1"/>
    <col min="4099" max="4099" width="8.77734375" style="633" customWidth="1"/>
    <col min="4100" max="4100" width="8.6640625" style="633" customWidth="1"/>
    <col min="4101" max="4101" width="10.109375" style="633" customWidth="1"/>
    <col min="4102" max="4103" width="8.6640625" style="633" customWidth="1"/>
    <col min="4104" max="4104" width="10.109375" style="633" customWidth="1"/>
    <col min="4105" max="4106" width="8.6640625" style="633" customWidth="1"/>
    <col min="4107" max="4107" width="10.109375" style="633" customWidth="1"/>
    <col min="4108" max="4109" width="8.6640625" style="633" customWidth="1"/>
    <col min="4110" max="4110" width="10.109375" style="633" customWidth="1"/>
    <col min="4111" max="4112" width="8.6640625" style="633" customWidth="1"/>
    <col min="4113" max="4113" width="10.109375" style="633" customWidth="1"/>
    <col min="4114" max="4115" width="8.6640625" style="633" customWidth="1"/>
    <col min="4116" max="4352" width="10.77734375" style="633"/>
    <col min="4353" max="4353" width="2.21875" style="633" customWidth="1"/>
    <col min="4354" max="4354" width="10.109375" style="633" customWidth="1"/>
    <col min="4355" max="4355" width="8.77734375" style="633" customWidth="1"/>
    <col min="4356" max="4356" width="8.6640625" style="633" customWidth="1"/>
    <col min="4357" max="4357" width="10.109375" style="633" customWidth="1"/>
    <col min="4358" max="4359" width="8.6640625" style="633" customWidth="1"/>
    <col min="4360" max="4360" width="10.109375" style="633" customWidth="1"/>
    <col min="4361" max="4362" width="8.6640625" style="633" customWidth="1"/>
    <col min="4363" max="4363" width="10.109375" style="633" customWidth="1"/>
    <col min="4364" max="4365" width="8.6640625" style="633" customWidth="1"/>
    <col min="4366" max="4366" width="10.109375" style="633" customWidth="1"/>
    <col min="4367" max="4368" width="8.6640625" style="633" customWidth="1"/>
    <col min="4369" max="4369" width="10.109375" style="633" customWidth="1"/>
    <col min="4370" max="4371" width="8.6640625" style="633" customWidth="1"/>
    <col min="4372" max="4608" width="10.77734375" style="633"/>
    <col min="4609" max="4609" width="2.21875" style="633" customWidth="1"/>
    <col min="4610" max="4610" width="10.109375" style="633" customWidth="1"/>
    <col min="4611" max="4611" width="8.77734375" style="633" customWidth="1"/>
    <col min="4612" max="4612" width="8.6640625" style="633" customWidth="1"/>
    <col min="4613" max="4613" width="10.109375" style="633" customWidth="1"/>
    <col min="4614" max="4615" width="8.6640625" style="633" customWidth="1"/>
    <col min="4616" max="4616" width="10.109375" style="633" customWidth="1"/>
    <col min="4617" max="4618" width="8.6640625" style="633" customWidth="1"/>
    <col min="4619" max="4619" width="10.109375" style="633" customWidth="1"/>
    <col min="4620" max="4621" width="8.6640625" style="633" customWidth="1"/>
    <col min="4622" max="4622" width="10.109375" style="633" customWidth="1"/>
    <col min="4623" max="4624" width="8.6640625" style="633" customWidth="1"/>
    <col min="4625" max="4625" width="10.109375" style="633" customWidth="1"/>
    <col min="4626" max="4627" width="8.6640625" style="633" customWidth="1"/>
    <col min="4628" max="4864" width="10.77734375" style="633"/>
    <col min="4865" max="4865" width="2.21875" style="633" customWidth="1"/>
    <col min="4866" max="4866" width="10.109375" style="633" customWidth="1"/>
    <col min="4867" max="4867" width="8.77734375" style="633" customWidth="1"/>
    <col min="4868" max="4868" width="8.6640625" style="633" customWidth="1"/>
    <col min="4869" max="4869" width="10.109375" style="633" customWidth="1"/>
    <col min="4870" max="4871" width="8.6640625" style="633" customWidth="1"/>
    <col min="4872" max="4872" width="10.109375" style="633" customWidth="1"/>
    <col min="4873" max="4874" width="8.6640625" style="633" customWidth="1"/>
    <col min="4875" max="4875" width="10.109375" style="633" customWidth="1"/>
    <col min="4876" max="4877" width="8.6640625" style="633" customWidth="1"/>
    <col min="4878" max="4878" width="10.109375" style="633" customWidth="1"/>
    <col min="4879" max="4880" width="8.6640625" style="633" customWidth="1"/>
    <col min="4881" max="4881" width="10.109375" style="633" customWidth="1"/>
    <col min="4882" max="4883" width="8.6640625" style="633" customWidth="1"/>
    <col min="4884" max="5120" width="10.77734375" style="633"/>
    <col min="5121" max="5121" width="2.21875" style="633" customWidth="1"/>
    <col min="5122" max="5122" width="10.109375" style="633" customWidth="1"/>
    <col min="5123" max="5123" width="8.77734375" style="633" customWidth="1"/>
    <col min="5124" max="5124" width="8.6640625" style="633" customWidth="1"/>
    <col min="5125" max="5125" width="10.109375" style="633" customWidth="1"/>
    <col min="5126" max="5127" width="8.6640625" style="633" customWidth="1"/>
    <col min="5128" max="5128" width="10.109375" style="633" customWidth="1"/>
    <col min="5129" max="5130" width="8.6640625" style="633" customWidth="1"/>
    <col min="5131" max="5131" width="10.109375" style="633" customWidth="1"/>
    <col min="5132" max="5133" width="8.6640625" style="633" customWidth="1"/>
    <col min="5134" max="5134" width="10.109375" style="633" customWidth="1"/>
    <col min="5135" max="5136" width="8.6640625" style="633" customWidth="1"/>
    <col min="5137" max="5137" width="10.109375" style="633" customWidth="1"/>
    <col min="5138" max="5139" width="8.6640625" style="633" customWidth="1"/>
    <col min="5140" max="5376" width="10.77734375" style="633"/>
    <col min="5377" max="5377" width="2.21875" style="633" customWidth="1"/>
    <col min="5378" max="5378" width="10.109375" style="633" customWidth="1"/>
    <col min="5379" max="5379" width="8.77734375" style="633" customWidth="1"/>
    <col min="5380" max="5380" width="8.6640625" style="633" customWidth="1"/>
    <col min="5381" max="5381" width="10.109375" style="633" customWidth="1"/>
    <col min="5382" max="5383" width="8.6640625" style="633" customWidth="1"/>
    <col min="5384" max="5384" width="10.109375" style="633" customWidth="1"/>
    <col min="5385" max="5386" width="8.6640625" style="633" customWidth="1"/>
    <col min="5387" max="5387" width="10.109375" style="633" customWidth="1"/>
    <col min="5388" max="5389" width="8.6640625" style="633" customWidth="1"/>
    <col min="5390" max="5390" width="10.109375" style="633" customWidth="1"/>
    <col min="5391" max="5392" width="8.6640625" style="633" customWidth="1"/>
    <col min="5393" max="5393" width="10.109375" style="633" customWidth="1"/>
    <col min="5394" max="5395" width="8.6640625" style="633" customWidth="1"/>
    <col min="5396" max="5632" width="10.77734375" style="633"/>
    <col min="5633" max="5633" width="2.21875" style="633" customWidth="1"/>
    <col min="5634" max="5634" width="10.109375" style="633" customWidth="1"/>
    <col min="5635" max="5635" width="8.77734375" style="633" customWidth="1"/>
    <col min="5636" max="5636" width="8.6640625" style="633" customWidth="1"/>
    <col min="5637" max="5637" width="10.109375" style="633" customWidth="1"/>
    <col min="5638" max="5639" width="8.6640625" style="633" customWidth="1"/>
    <col min="5640" max="5640" width="10.109375" style="633" customWidth="1"/>
    <col min="5641" max="5642" width="8.6640625" style="633" customWidth="1"/>
    <col min="5643" max="5643" width="10.109375" style="633" customWidth="1"/>
    <col min="5644" max="5645" width="8.6640625" style="633" customWidth="1"/>
    <col min="5646" max="5646" width="10.109375" style="633" customWidth="1"/>
    <col min="5647" max="5648" width="8.6640625" style="633" customWidth="1"/>
    <col min="5649" max="5649" width="10.109375" style="633" customWidth="1"/>
    <col min="5650" max="5651" width="8.6640625" style="633" customWidth="1"/>
    <col min="5652" max="5888" width="10.77734375" style="633"/>
    <col min="5889" max="5889" width="2.21875" style="633" customWidth="1"/>
    <col min="5890" max="5890" width="10.109375" style="633" customWidth="1"/>
    <col min="5891" max="5891" width="8.77734375" style="633" customWidth="1"/>
    <col min="5892" max="5892" width="8.6640625" style="633" customWidth="1"/>
    <col min="5893" max="5893" width="10.109375" style="633" customWidth="1"/>
    <col min="5894" max="5895" width="8.6640625" style="633" customWidth="1"/>
    <col min="5896" max="5896" width="10.109375" style="633" customWidth="1"/>
    <col min="5897" max="5898" width="8.6640625" style="633" customWidth="1"/>
    <col min="5899" max="5899" width="10.109375" style="633" customWidth="1"/>
    <col min="5900" max="5901" width="8.6640625" style="633" customWidth="1"/>
    <col min="5902" max="5902" width="10.109375" style="633" customWidth="1"/>
    <col min="5903" max="5904" width="8.6640625" style="633" customWidth="1"/>
    <col min="5905" max="5905" width="10.109375" style="633" customWidth="1"/>
    <col min="5906" max="5907" width="8.6640625" style="633" customWidth="1"/>
    <col min="5908" max="6144" width="10.77734375" style="633"/>
    <col min="6145" max="6145" width="2.21875" style="633" customWidth="1"/>
    <col min="6146" max="6146" width="10.109375" style="633" customWidth="1"/>
    <col min="6147" max="6147" width="8.77734375" style="633" customWidth="1"/>
    <col min="6148" max="6148" width="8.6640625" style="633" customWidth="1"/>
    <col min="6149" max="6149" width="10.109375" style="633" customWidth="1"/>
    <col min="6150" max="6151" width="8.6640625" style="633" customWidth="1"/>
    <col min="6152" max="6152" width="10.109375" style="633" customWidth="1"/>
    <col min="6153" max="6154" width="8.6640625" style="633" customWidth="1"/>
    <col min="6155" max="6155" width="10.109375" style="633" customWidth="1"/>
    <col min="6156" max="6157" width="8.6640625" style="633" customWidth="1"/>
    <col min="6158" max="6158" width="10.109375" style="633" customWidth="1"/>
    <col min="6159" max="6160" width="8.6640625" style="633" customWidth="1"/>
    <col min="6161" max="6161" width="10.109375" style="633" customWidth="1"/>
    <col min="6162" max="6163" width="8.6640625" style="633" customWidth="1"/>
    <col min="6164" max="6400" width="10.77734375" style="633"/>
    <col min="6401" max="6401" width="2.21875" style="633" customWidth="1"/>
    <col min="6402" max="6402" width="10.109375" style="633" customWidth="1"/>
    <col min="6403" max="6403" width="8.77734375" style="633" customWidth="1"/>
    <col min="6404" max="6404" width="8.6640625" style="633" customWidth="1"/>
    <col min="6405" max="6405" width="10.109375" style="633" customWidth="1"/>
    <col min="6406" max="6407" width="8.6640625" style="633" customWidth="1"/>
    <col min="6408" max="6408" width="10.109375" style="633" customWidth="1"/>
    <col min="6409" max="6410" width="8.6640625" style="633" customWidth="1"/>
    <col min="6411" max="6411" width="10.109375" style="633" customWidth="1"/>
    <col min="6412" max="6413" width="8.6640625" style="633" customWidth="1"/>
    <col min="6414" max="6414" width="10.109375" style="633" customWidth="1"/>
    <col min="6415" max="6416" width="8.6640625" style="633" customWidth="1"/>
    <col min="6417" max="6417" width="10.109375" style="633" customWidth="1"/>
    <col min="6418" max="6419" width="8.6640625" style="633" customWidth="1"/>
    <col min="6420" max="6656" width="10.77734375" style="633"/>
    <col min="6657" max="6657" width="2.21875" style="633" customWidth="1"/>
    <col min="6658" max="6658" width="10.109375" style="633" customWidth="1"/>
    <col min="6659" max="6659" width="8.77734375" style="633" customWidth="1"/>
    <col min="6660" max="6660" width="8.6640625" style="633" customWidth="1"/>
    <col min="6661" max="6661" width="10.109375" style="633" customWidth="1"/>
    <col min="6662" max="6663" width="8.6640625" style="633" customWidth="1"/>
    <col min="6664" max="6664" width="10.109375" style="633" customWidth="1"/>
    <col min="6665" max="6666" width="8.6640625" style="633" customWidth="1"/>
    <col min="6667" max="6667" width="10.109375" style="633" customWidth="1"/>
    <col min="6668" max="6669" width="8.6640625" style="633" customWidth="1"/>
    <col min="6670" max="6670" width="10.109375" style="633" customWidth="1"/>
    <col min="6671" max="6672" width="8.6640625" style="633" customWidth="1"/>
    <col min="6673" max="6673" width="10.109375" style="633" customWidth="1"/>
    <col min="6674" max="6675" width="8.6640625" style="633" customWidth="1"/>
    <col min="6676" max="6912" width="10.77734375" style="633"/>
    <col min="6913" max="6913" width="2.21875" style="633" customWidth="1"/>
    <col min="6914" max="6914" width="10.109375" style="633" customWidth="1"/>
    <col min="6915" max="6915" width="8.77734375" style="633" customWidth="1"/>
    <col min="6916" max="6916" width="8.6640625" style="633" customWidth="1"/>
    <col min="6917" max="6917" width="10.109375" style="633" customWidth="1"/>
    <col min="6918" max="6919" width="8.6640625" style="633" customWidth="1"/>
    <col min="6920" max="6920" width="10.109375" style="633" customWidth="1"/>
    <col min="6921" max="6922" width="8.6640625" style="633" customWidth="1"/>
    <col min="6923" max="6923" width="10.109375" style="633" customWidth="1"/>
    <col min="6924" max="6925" width="8.6640625" style="633" customWidth="1"/>
    <col min="6926" max="6926" width="10.109375" style="633" customWidth="1"/>
    <col min="6927" max="6928" width="8.6640625" style="633" customWidth="1"/>
    <col min="6929" max="6929" width="10.109375" style="633" customWidth="1"/>
    <col min="6930" max="6931" width="8.6640625" style="633" customWidth="1"/>
    <col min="6932" max="7168" width="10.77734375" style="633"/>
    <col min="7169" max="7169" width="2.21875" style="633" customWidth="1"/>
    <col min="7170" max="7170" width="10.109375" style="633" customWidth="1"/>
    <col min="7171" max="7171" width="8.77734375" style="633" customWidth="1"/>
    <col min="7172" max="7172" width="8.6640625" style="633" customWidth="1"/>
    <col min="7173" max="7173" width="10.109375" style="633" customWidth="1"/>
    <col min="7174" max="7175" width="8.6640625" style="633" customWidth="1"/>
    <col min="7176" max="7176" width="10.109375" style="633" customWidth="1"/>
    <col min="7177" max="7178" width="8.6640625" style="633" customWidth="1"/>
    <col min="7179" max="7179" width="10.109375" style="633" customWidth="1"/>
    <col min="7180" max="7181" width="8.6640625" style="633" customWidth="1"/>
    <col min="7182" max="7182" width="10.109375" style="633" customWidth="1"/>
    <col min="7183" max="7184" width="8.6640625" style="633" customWidth="1"/>
    <col min="7185" max="7185" width="10.109375" style="633" customWidth="1"/>
    <col min="7186" max="7187" width="8.6640625" style="633" customWidth="1"/>
    <col min="7188" max="7424" width="10.77734375" style="633"/>
    <col min="7425" max="7425" width="2.21875" style="633" customWidth="1"/>
    <col min="7426" max="7426" width="10.109375" style="633" customWidth="1"/>
    <col min="7427" max="7427" width="8.77734375" style="633" customWidth="1"/>
    <col min="7428" max="7428" width="8.6640625" style="633" customWidth="1"/>
    <col min="7429" max="7429" width="10.109375" style="633" customWidth="1"/>
    <col min="7430" max="7431" width="8.6640625" style="633" customWidth="1"/>
    <col min="7432" max="7432" width="10.109375" style="633" customWidth="1"/>
    <col min="7433" max="7434" width="8.6640625" style="633" customWidth="1"/>
    <col min="7435" max="7435" width="10.109375" style="633" customWidth="1"/>
    <col min="7436" max="7437" width="8.6640625" style="633" customWidth="1"/>
    <col min="7438" max="7438" width="10.109375" style="633" customWidth="1"/>
    <col min="7439" max="7440" width="8.6640625" style="633" customWidth="1"/>
    <col min="7441" max="7441" width="10.109375" style="633" customWidth="1"/>
    <col min="7442" max="7443" width="8.6640625" style="633" customWidth="1"/>
    <col min="7444" max="7680" width="10.77734375" style="633"/>
    <col min="7681" max="7681" width="2.21875" style="633" customWidth="1"/>
    <col min="7682" max="7682" width="10.109375" style="633" customWidth="1"/>
    <col min="7683" max="7683" width="8.77734375" style="633" customWidth="1"/>
    <col min="7684" max="7684" width="8.6640625" style="633" customWidth="1"/>
    <col min="7685" max="7685" width="10.109375" style="633" customWidth="1"/>
    <col min="7686" max="7687" width="8.6640625" style="633" customWidth="1"/>
    <col min="7688" max="7688" width="10.109375" style="633" customWidth="1"/>
    <col min="7689" max="7690" width="8.6640625" style="633" customWidth="1"/>
    <col min="7691" max="7691" width="10.109375" style="633" customWidth="1"/>
    <col min="7692" max="7693" width="8.6640625" style="633" customWidth="1"/>
    <col min="7694" max="7694" width="10.109375" style="633" customWidth="1"/>
    <col min="7695" max="7696" width="8.6640625" style="633" customWidth="1"/>
    <col min="7697" max="7697" width="10.109375" style="633" customWidth="1"/>
    <col min="7698" max="7699" width="8.6640625" style="633" customWidth="1"/>
    <col min="7700" max="7936" width="10.77734375" style="633"/>
    <col min="7937" max="7937" width="2.21875" style="633" customWidth="1"/>
    <col min="7938" max="7938" width="10.109375" style="633" customWidth="1"/>
    <col min="7939" max="7939" width="8.77734375" style="633" customWidth="1"/>
    <col min="7940" max="7940" width="8.6640625" style="633" customWidth="1"/>
    <col min="7941" max="7941" width="10.109375" style="633" customWidth="1"/>
    <col min="7942" max="7943" width="8.6640625" style="633" customWidth="1"/>
    <col min="7944" max="7944" width="10.109375" style="633" customWidth="1"/>
    <col min="7945" max="7946" width="8.6640625" style="633" customWidth="1"/>
    <col min="7947" max="7947" width="10.109375" style="633" customWidth="1"/>
    <col min="7948" max="7949" width="8.6640625" style="633" customWidth="1"/>
    <col min="7950" max="7950" width="10.109375" style="633" customWidth="1"/>
    <col min="7951" max="7952" width="8.6640625" style="633" customWidth="1"/>
    <col min="7953" max="7953" width="10.109375" style="633" customWidth="1"/>
    <col min="7954" max="7955" width="8.6640625" style="633" customWidth="1"/>
    <col min="7956" max="8192" width="10.77734375" style="633"/>
    <col min="8193" max="8193" width="2.21875" style="633" customWidth="1"/>
    <col min="8194" max="8194" width="10.109375" style="633" customWidth="1"/>
    <col min="8195" max="8195" width="8.77734375" style="633" customWidth="1"/>
    <col min="8196" max="8196" width="8.6640625" style="633" customWidth="1"/>
    <col min="8197" max="8197" width="10.109375" style="633" customWidth="1"/>
    <col min="8198" max="8199" width="8.6640625" style="633" customWidth="1"/>
    <col min="8200" max="8200" width="10.109375" style="633" customWidth="1"/>
    <col min="8201" max="8202" width="8.6640625" style="633" customWidth="1"/>
    <col min="8203" max="8203" width="10.109375" style="633" customWidth="1"/>
    <col min="8204" max="8205" width="8.6640625" style="633" customWidth="1"/>
    <col min="8206" max="8206" width="10.109375" style="633" customWidth="1"/>
    <col min="8207" max="8208" width="8.6640625" style="633" customWidth="1"/>
    <col min="8209" max="8209" width="10.109375" style="633" customWidth="1"/>
    <col min="8210" max="8211" width="8.6640625" style="633" customWidth="1"/>
    <col min="8212" max="8448" width="10.77734375" style="633"/>
    <col min="8449" max="8449" width="2.21875" style="633" customWidth="1"/>
    <col min="8450" max="8450" width="10.109375" style="633" customWidth="1"/>
    <col min="8451" max="8451" width="8.77734375" style="633" customWidth="1"/>
    <col min="8452" max="8452" width="8.6640625" style="633" customWidth="1"/>
    <col min="8453" max="8453" width="10.109375" style="633" customWidth="1"/>
    <col min="8454" max="8455" width="8.6640625" style="633" customWidth="1"/>
    <col min="8456" max="8456" width="10.109375" style="633" customWidth="1"/>
    <col min="8457" max="8458" width="8.6640625" style="633" customWidth="1"/>
    <col min="8459" max="8459" width="10.109375" style="633" customWidth="1"/>
    <col min="8460" max="8461" width="8.6640625" style="633" customWidth="1"/>
    <col min="8462" max="8462" width="10.109375" style="633" customWidth="1"/>
    <col min="8463" max="8464" width="8.6640625" style="633" customWidth="1"/>
    <col min="8465" max="8465" width="10.109375" style="633" customWidth="1"/>
    <col min="8466" max="8467" width="8.6640625" style="633" customWidth="1"/>
    <col min="8468" max="8704" width="10.77734375" style="633"/>
    <col min="8705" max="8705" width="2.21875" style="633" customWidth="1"/>
    <col min="8706" max="8706" width="10.109375" style="633" customWidth="1"/>
    <col min="8707" max="8707" width="8.77734375" style="633" customWidth="1"/>
    <col min="8708" max="8708" width="8.6640625" style="633" customWidth="1"/>
    <col min="8709" max="8709" width="10.109375" style="633" customWidth="1"/>
    <col min="8710" max="8711" width="8.6640625" style="633" customWidth="1"/>
    <col min="8712" max="8712" width="10.109375" style="633" customWidth="1"/>
    <col min="8713" max="8714" width="8.6640625" style="633" customWidth="1"/>
    <col min="8715" max="8715" width="10.109375" style="633" customWidth="1"/>
    <col min="8716" max="8717" width="8.6640625" style="633" customWidth="1"/>
    <col min="8718" max="8718" width="10.109375" style="633" customWidth="1"/>
    <col min="8719" max="8720" width="8.6640625" style="633" customWidth="1"/>
    <col min="8721" max="8721" width="10.109375" style="633" customWidth="1"/>
    <col min="8722" max="8723" width="8.6640625" style="633" customWidth="1"/>
    <col min="8724" max="8960" width="10.77734375" style="633"/>
    <col min="8961" max="8961" width="2.21875" style="633" customWidth="1"/>
    <col min="8962" max="8962" width="10.109375" style="633" customWidth="1"/>
    <col min="8963" max="8963" width="8.77734375" style="633" customWidth="1"/>
    <col min="8964" max="8964" width="8.6640625" style="633" customWidth="1"/>
    <col min="8965" max="8965" width="10.109375" style="633" customWidth="1"/>
    <col min="8966" max="8967" width="8.6640625" style="633" customWidth="1"/>
    <col min="8968" max="8968" width="10.109375" style="633" customWidth="1"/>
    <col min="8969" max="8970" width="8.6640625" style="633" customWidth="1"/>
    <col min="8971" max="8971" width="10.109375" style="633" customWidth="1"/>
    <col min="8972" max="8973" width="8.6640625" style="633" customWidth="1"/>
    <col min="8974" max="8974" width="10.109375" style="633" customWidth="1"/>
    <col min="8975" max="8976" width="8.6640625" style="633" customWidth="1"/>
    <col min="8977" max="8977" width="10.109375" style="633" customWidth="1"/>
    <col min="8978" max="8979" width="8.6640625" style="633" customWidth="1"/>
    <col min="8980" max="9216" width="10.77734375" style="633"/>
    <col min="9217" max="9217" width="2.21875" style="633" customWidth="1"/>
    <col min="9218" max="9218" width="10.109375" style="633" customWidth="1"/>
    <col min="9219" max="9219" width="8.77734375" style="633" customWidth="1"/>
    <col min="9220" max="9220" width="8.6640625" style="633" customWidth="1"/>
    <col min="9221" max="9221" width="10.109375" style="633" customWidth="1"/>
    <col min="9222" max="9223" width="8.6640625" style="633" customWidth="1"/>
    <col min="9224" max="9224" width="10.109375" style="633" customWidth="1"/>
    <col min="9225" max="9226" width="8.6640625" style="633" customWidth="1"/>
    <col min="9227" max="9227" width="10.109375" style="633" customWidth="1"/>
    <col min="9228" max="9229" width="8.6640625" style="633" customWidth="1"/>
    <col min="9230" max="9230" width="10.109375" style="633" customWidth="1"/>
    <col min="9231" max="9232" width="8.6640625" style="633" customWidth="1"/>
    <col min="9233" max="9233" width="10.109375" style="633" customWidth="1"/>
    <col min="9234" max="9235" width="8.6640625" style="633" customWidth="1"/>
    <col min="9236" max="9472" width="10.77734375" style="633"/>
    <col min="9473" max="9473" width="2.21875" style="633" customWidth="1"/>
    <col min="9474" max="9474" width="10.109375" style="633" customWidth="1"/>
    <col min="9475" max="9475" width="8.77734375" style="633" customWidth="1"/>
    <col min="9476" max="9476" width="8.6640625" style="633" customWidth="1"/>
    <col min="9477" max="9477" width="10.109375" style="633" customWidth="1"/>
    <col min="9478" max="9479" width="8.6640625" style="633" customWidth="1"/>
    <col min="9480" max="9480" width="10.109375" style="633" customWidth="1"/>
    <col min="9481" max="9482" width="8.6640625" style="633" customWidth="1"/>
    <col min="9483" max="9483" width="10.109375" style="633" customWidth="1"/>
    <col min="9484" max="9485" width="8.6640625" style="633" customWidth="1"/>
    <col min="9486" max="9486" width="10.109375" style="633" customWidth="1"/>
    <col min="9487" max="9488" width="8.6640625" style="633" customWidth="1"/>
    <col min="9489" max="9489" width="10.109375" style="633" customWidth="1"/>
    <col min="9490" max="9491" width="8.6640625" style="633" customWidth="1"/>
    <col min="9492" max="9728" width="10.77734375" style="633"/>
    <col min="9729" max="9729" width="2.21875" style="633" customWidth="1"/>
    <col min="9730" max="9730" width="10.109375" style="633" customWidth="1"/>
    <col min="9731" max="9731" width="8.77734375" style="633" customWidth="1"/>
    <col min="9732" max="9732" width="8.6640625" style="633" customWidth="1"/>
    <col min="9733" max="9733" width="10.109375" style="633" customWidth="1"/>
    <col min="9734" max="9735" width="8.6640625" style="633" customWidth="1"/>
    <col min="9736" max="9736" width="10.109375" style="633" customWidth="1"/>
    <col min="9737" max="9738" width="8.6640625" style="633" customWidth="1"/>
    <col min="9739" max="9739" width="10.109375" style="633" customWidth="1"/>
    <col min="9740" max="9741" width="8.6640625" style="633" customWidth="1"/>
    <col min="9742" max="9742" width="10.109375" style="633" customWidth="1"/>
    <col min="9743" max="9744" width="8.6640625" style="633" customWidth="1"/>
    <col min="9745" max="9745" width="10.109375" style="633" customWidth="1"/>
    <col min="9746" max="9747" width="8.6640625" style="633" customWidth="1"/>
    <col min="9748" max="9984" width="10.77734375" style="633"/>
    <col min="9985" max="9985" width="2.21875" style="633" customWidth="1"/>
    <col min="9986" max="9986" width="10.109375" style="633" customWidth="1"/>
    <col min="9987" max="9987" width="8.77734375" style="633" customWidth="1"/>
    <col min="9988" max="9988" width="8.6640625" style="633" customWidth="1"/>
    <col min="9989" max="9989" width="10.109375" style="633" customWidth="1"/>
    <col min="9990" max="9991" width="8.6640625" style="633" customWidth="1"/>
    <col min="9992" max="9992" width="10.109375" style="633" customWidth="1"/>
    <col min="9993" max="9994" width="8.6640625" style="633" customWidth="1"/>
    <col min="9995" max="9995" width="10.109375" style="633" customWidth="1"/>
    <col min="9996" max="9997" width="8.6640625" style="633" customWidth="1"/>
    <col min="9998" max="9998" width="10.109375" style="633" customWidth="1"/>
    <col min="9999" max="10000" width="8.6640625" style="633" customWidth="1"/>
    <col min="10001" max="10001" width="10.109375" style="633" customWidth="1"/>
    <col min="10002" max="10003" width="8.6640625" style="633" customWidth="1"/>
    <col min="10004" max="10240" width="10.77734375" style="633"/>
    <col min="10241" max="10241" width="2.21875" style="633" customWidth="1"/>
    <col min="10242" max="10242" width="10.109375" style="633" customWidth="1"/>
    <col min="10243" max="10243" width="8.77734375" style="633" customWidth="1"/>
    <col min="10244" max="10244" width="8.6640625" style="633" customWidth="1"/>
    <col min="10245" max="10245" width="10.109375" style="633" customWidth="1"/>
    <col min="10246" max="10247" width="8.6640625" style="633" customWidth="1"/>
    <col min="10248" max="10248" width="10.109375" style="633" customWidth="1"/>
    <col min="10249" max="10250" width="8.6640625" style="633" customWidth="1"/>
    <col min="10251" max="10251" width="10.109375" style="633" customWidth="1"/>
    <col min="10252" max="10253" width="8.6640625" style="633" customWidth="1"/>
    <col min="10254" max="10254" width="10.109375" style="633" customWidth="1"/>
    <col min="10255" max="10256" width="8.6640625" style="633" customWidth="1"/>
    <col min="10257" max="10257" width="10.109375" style="633" customWidth="1"/>
    <col min="10258" max="10259" width="8.6640625" style="633" customWidth="1"/>
    <col min="10260" max="10496" width="10.77734375" style="633"/>
    <col min="10497" max="10497" width="2.21875" style="633" customWidth="1"/>
    <col min="10498" max="10498" width="10.109375" style="633" customWidth="1"/>
    <col min="10499" max="10499" width="8.77734375" style="633" customWidth="1"/>
    <col min="10500" max="10500" width="8.6640625" style="633" customWidth="1"/>
    <col min="10501" max="10501" width="10.109375" style="633" customWidth="1"/>
    <col min="10502" max="10503" width="8.6640625" style="633" customWidth="1"/>
    <col min="10504" max="10504" width="10.109375" style="633" customWidth="1"/>
    <col min="10505" max="10506" width="8.6640625" style="633" customWidth="1"/>
    <col min="10507" max="10507" width="10.109375" style="633" customWidth="1"/>
    <col min="10508" max="10509" width="8.6640625" style="633" customWidth="1"/>
    <col min="10510" max="10510" width="10.109375" style="633" customWidth="1"/>
    <col min="10511" max="10512" width="8.6640625" style="633" customWidth="1"/>
    <col min="10513" max="10513" width="10.109375" style="633" customWidth="1"/>
    <col min="10514" max="10515" width="8.6640625" style="633" customWidth="1"/>
    <col min="10516" max="10752" width="10.77734375" style="633"/>
    <col min="10753" max="10753" width="2.21875" style="633" customWidth="1"/>
    <col min="10754" max="10754" width="10.109375" style="633" customWidth="1"/>
    <col min="10755" max="10755" width="8.77734375" style="633" customWidth="1"/>
    <col min="10756" max="10756" width="8.6640625" style="633" customWidth="1"/>
    <col min="10757" max="10757" width="10.109375" style="633" customWidth="1"/>
    <col min="10758" max="10759" width="8.6640625" style="633" customWidth="1"/>
    <col min="10760" max="10760" width="10.109375" style="633" customWidth="1"/>
    <col min="10761" max="10762" width="8.6640625" style="633" customWidth="1"/>
    <col min="10763" max="10763" width="10.109375" style="633" customWidth="1"/>
    <col min="10764" max="10765" width="8.6640625" style="633" customWidth="1"/>
    <col min="10766" max="10766" width="10.109375" style="633" customWidth="1"/>
    <col min="10767" max="10768" width="8.6640625" style="633" customWidth="1"/>
    <col min="10769" max="10769" width="10.109375" style="633" customWidth="1"/>
    <col min="10770" max="10771" width="8.6640625" style="633" customWidth="1"/>
    <col min="10772" max="11008" width="10.77734375" style="633"/>
    <col min="11009" max="11009" width="2.21875" style="633" customWidth="1"/>
    <col min="11010" max="11010" width="10.109375" style="633" customWidth="1"/>
    <col min="11011" max="11011" width="8.77734375" style="633" customWidth="1"/>
    <col min="11012" max="11012" width="8.6640625" style="633" customWidth="1"/>
    <col min="11013" max="11013" width="10.109375" style="633" customWidth="1"/>
    <col min="11014" max="11015" width="8.6640625" style="633" customWidth="1"/>
    <col min="11016" max="11016" width="10.109375" style="633" customWidth="1"/>
    <col min="11017" max="11018" width="8.6640625" style="633" customWidth="1"/>
    <col min="11019" max="11019" width="10.109375" style="633" customWidth="1"/>
    <col min="11020" max="11021" width="8.6640625" style="633" customWidth="1"/>
    <col min="11022" max="11022" width="10.109375" style="633" customWidth="1"/>
    <col min="11023" max="11024" width="8.6640625" style="633" customWidth="1"/>
    <col min="11025" max="11025" width="10.109375" style="633" customWidth="1"/>
    <col min="11026" max="11027" width="8.6640625" style="633" customWidth="1"/>
    <col min="11028" max="11264" width="10.77734375" style="633"/>
    <col min="11265" max="11265" width="2.21875" style="633" customWidth="1"/>
    <col min="11266" max="11266" width="10.109375" style="633" customWidth="1"/>
    <col min="11267" max="11267" width="8.77734375" style="633" customWidth="1"/>
    <col min="11268" max="11268" width="8.6640625" style="633" customWidth="1"/>
    <col min="11269" max="11269" width="10.109375" style="633" customWidth="1"/>
    <col min="11270" max="11271" width="8.6640625" style="633" customWidth="1"/>
    <col min="11272" max="11272" width="10.109375" style="633" customWidth="1"/>
    <col min="11273" max="11274" width="8.6640625" style="633" customWidth="1"/>
    <col min="11275" max="11275" width="10.109375" style="633" customWidth="1"/>
    <col min="11276" max="11277" width="8.6640625" style="633" customWidth="1"/>
    <col min="11278" max="11278" width="10.109375" style="633" customWidth="1"/>
    <col min="11279" max="11280" width="8.6640625" style="633" customWidth="1"/>
    <col min="11281" max="11281" width="10.109375" style="633" customWidth="1"/>
    <col min="11282" max="11283" width="8.6640625" style="633" customWidth="1"/>
    <col min="11284" max="11520" width="10.77734375" style="633"/>
    <col min="11521" max="11521" width="2.21875" style="633" customWidth="1"/>
    <col min="11522" max="11522" width="10.109375" style="633" customWidth="1"/>
    <col min="11523" max="11523" width="8.77734375" style="633" customWidth="1"/>
    <col min="11524" max="11524" width="8.6640625" style="633" customWidth="1"/>
    <col min="11525" max="11525" width="10.109375" style="633" customWidth="1"/>
    <col min="11526" max="11527" width="8.6640625" style="633" customWidth="1"/>
    <col min="11528" max="11528" width="10.109375" style="633" customWidth="1"/>
    <col min="11529" max="11530" width="8.6640625" style="633" customWidth="1"/>
    <col min="11531" max="11531" width="10.109375" style="633" customWidth="1"/>
    <col min="11532" max="11533" width="8.6640625" style="633" customWidth="1"/>
    <col min="11534" max="11534" width="10.109375" style="633" customWidth="1"/>
    <col min="11535" max="11536" width="8.6640625" style="633" customWidth="1"/>
    <col min="11537" max="11537" width="10.109375" style="633" customWidth="1"/>
    <col min="11538" max="11539" width="8.6640625" style="633" customWidth="1"/>
    <col min="11540" max="11776" width="10.77734375" style="633"/>
    <col min="11777" max="11777" width="2.21875" style="633" customWidth="1"/>
    <col min="11778" max="11778" width="10.109375" style="633" customWidth="1"/>
    <col min="11779" max="11779" width="8.77734375" style="633" customWidth="1"/>
    <col min="11780" max="11780" width="8.6640625" style="633" customWidth="1"/>
    <col min="11781" max="11781" width="10.109375" style="633" customWidth="1"/>
    <col min="11782" max="11783" width="8.6640625" style="633" customWidth="1"/>
    <col min="11784" max="11784" width="10.109375" style="633" customWidth="1"/>
    <col min="11785" max="11786" width="8.6640625" style="633" customWidth="1"/>
    <col min="11787" max="11787" width="10.109375" style="633" customWidth="1"/>
    <col min="11788" max="11789" width="8.6640625" style="633" customWidth="1"/>
    <col min="11790" max="11790" width="10.109375" style="633" customWidth="1"/>
    <col min="11791" max="11792" width="8.6640625" style="633" customWidth="1"/>
    <col min="11793" max="11793" width="10.109375" style="633" customWidth="1"/>
    <col min="11794" max="11795" width="8.6640625" style="633" customWidth="1"/>
    <col min="11796" max="12032" width="10.77734375" style="633"/>
    <col min="12033" max="12033" width="2.21875" style="633" customWidth="1"/>
    <col min="12034" max="12034" width="10.109375" style="633" customWidth="1"/>
    <col min="12035" max="12035" width="8.77734375" style="633" customWidth="1"/>
    <col min="12036" max="12036" width="8.6640625" style="633" customWidth="1"/>
    <col min="12037" max="12037" width="10.109375" style="633" customWidth="1"/>
    <col min="12038" max="12039" width="8.6640625" style="633" customWidth="1"/>
    <col min="12040" max="12040" width="10.109375" style="633" customWidth="1"/>
    <col min="12041" max="12042" width="8.6640625" style="633" customWidth="1"/>
    <col min="12043" max="12043" width="10.109375" style="633" customWidth="1"/>
    <col min="12044" max="12045" width="8.6640625" style="633" customWidth="1"/>
    <col min="12046" max="12046" width="10.109375" style="633" customWidth="1"/>
    <col min="12047" max="12048" width="8.6640625" style="633" customWidth="1"/>
    <col min="12049" max="12049" width="10.109375" style="633" customWidth="1"/>
    <col min="12050" max="12051" width="8.6640625" style="633" customWidth="1"/>
    <col min="12052" max="12288" width="10.77734375" style="633"/>
    <col min="12289" max="12289" width="2.21875" style="633" customWidth="1"/>
    <col min="12290" max="12290" width="10.109375" style="633" customWidth="1"/>
    <col min="12291" max="12291" width="8.77734375" style="633" customWidth="1"/>
    <col min="12292" max="12292" width="8.6640625" style="633" customWidth="1"/>
    <col min="12293" max="12293" width="10.109375" style="633" customWidth="1"/>
    <col min="12294" max="12295" width="8.6640625" style="633" customWidth="1"/>
    <col min="12296" max="12296" width="10.109375" style="633" customWidth="1"/>
    <col min="12297" max="12298" width="8.6640625" style="633" customWidth="1"/>
    <col min="12299" max="12299" width="10.109375" style="633" customWidth="1"/>
    <col min="12300" max="12301" width="8.6640625" style="633" customWidth="1"/>
    <col min="12302" max="12302" width="10.109375" style="633" customWidth="1"/>
    <col min="12303" max="12304" width="8.6640625" style="633" customWidth="1"/>
    <col min="12305" max="12305" width="10.109375" style="633" customWidth="1"/>
    <col min="12306" max="12307" width="8.6640625" style="633" customWidth="1"/>
    <col min="12308" max="12544" width="10.77734375" style="633"/>
    <col min="12545" max="12545" width="2.21875" style="633" customWidth="1"/>
    <col min="12546" max="12546" width="10.109375" style="633" customWidth="1"/>
    <col min="12547" max="12547" width="8.77734375" style="633" customWidth="1"/>
    <col min="12548" max="12548" width="8.6640625" style="633" customWidth="1"/>
    <col min="12549" max="12549" width="10.109375" style="633" customWidth="1"/>
    <col min="12550" max="12551" width="8.6640625" style="633" customWidth="1"/>
    <col min="12552" max="12552" width="10.109375" style="633" customWidth="1"/>
    <col min="12553" max="12554" width="8.6640625" style="633" customWidth="1"/>
    <col min="12555" max="12555" width="10.109375" style="633" customWidth="1"/>
    <col min="12556" max="12557" width="8.6640625" style="633" customWidth="1"/>
    <col min="12558" max="12558" width="10.109375" style="633" customWidth="1"/>
    <col min="12559" max="12560" width="8.6640625" style="633" customWidth="1"/>
    <col min="12561" max="12561" width="10.109375" style="633" customWidth="1"/>
    <col min="12562" max="12563" width="8.6640625" style="633" customWidth="1"/>
    <col min="12564" max="12800" width="10.77734375" style="633"/>
    <col min="12801" max="12801" width="2.21875" style="633" customWidth="1"/>
    <col min="12802" max="12802" width="10.109375" style="633" customWidth="1"/>
    <col min="12803" max="12803" width="8.77734375" style="633" customWidth="1"/>
    <col min="12804" max="12804" width="8.6640625" style="633" customWidth="1"/>
    <col min="12805" max="12805" width="10.109375" style="633" customWidth="1"/>
    <col min="12806" max="12807" width="8.6640625" style="633" customWidth="1"/>
    <col min="12808" max="12808" width="10.109375" style="633" customWidth="1"/>
    <col min="12809" max="12810" width="8.6640625" style="633" customWidth="1"/>
    <col min="12811" max="12811" width="10.109375" style="633" customWidth="1"/>
    <col min="12812" max="12813" width="8.6640625" style="633" customWidth="1"/>
    <col min="12814" max="12814" width="10.109375" style="633" customWidth="1"/>
    <col min="12815" max="12816" width="8.6640625" style="633" customWidth="1"/>
    <col min="12817" max="12817" width="10.109375" style="633" customWidth="1"/>
    <col min="12818" max="12819" width="8.6640625" style="633" customWidth="1"/>
    <col min="12820" max="13056" width="10.77734375" style="633"/>
    <col min="13057" max="13057" width="2.21875" style="633" customWidth="1"/>
    <col min="13058" max="13058" width="10.109375" style="633" customWidth="1"/>
    <col min="13059" max="13059" width="8.77734375" style="633" customWidth="1"/>
    <col min="13060" max="13060" width="8.6640625" style="633" customWidth="1"/>
    <col min="13061" max="13061" width="10.109375" style="633" customWidth="1"/>
    <col min="13062" max="13063" width="8.6640625" style="633" customWidth="1"/>
    <col min="13064" max="13064" width="10.109375" style="633" customWidth="1"/>
    <col min="13065" max="13066" width="8.6640625" style="633" customWidth="1"/>
    <col min="13067" max="13067" width="10.109375" style="633" customWidth="1"/>
    <col min="13068" max="13069" width="8.6640625" style="633" customWidth="1"/>
    <col min="13070" max="13070" width="10.109375" style="633" customWidth="1"/>
    <col min="13071" max="13072" width="8.6640625" style="633" customWidth="1"/>
    <col min="13073" max="13073" width="10.109375" style="633" customWidth="1"/>
    <col min="13074" max="13075" width="8.6640625" style="633" customWidth="1"/>
    <col min="13076" max="13312" width="10.77734375" style="633"/>
    <col min="13313" max="13313" width="2.21875" style="633" customWidth="1"/>
    <col min="13314" max="13314" width="10.109375" style="633" customWidth="1"/>
    <col min="13315" max="13315" width="8.77734375" style="633" customWidth="1"/>
    <col min="13316" max="13316" width="8.6640625" style="633" customWidth="1"/>
    <col min="13317" max="13317" width="10.109375" style="633" customWidth="1"/>
    <col min="13318" max="13319" width="8.6640625" style="633" customWidth="1"/>
    <col min="13320" max="13320" width="10.109375" style="633" customWidth="1"/>
    <col min="13321" max="13322" width="8.6640625" style="633" customWidth="1"/>
    <col min="13323" max="13323" width="10.109375" style="633" customWidth="1"/>
    <col min="13324" max="13325" width="8.6640625" style="633" customWidth="1"/>
    <col min="13326" max="13326" width="10.109375" style="633" customWidth="1"/>
    <col min="13327" max="13328" width="8.6640625" style="633" customWidth="1"/>
    <col min="13329" max="13329" width="10.109375" style="633" customWidth="1"/>
    <col min="13330" max="13331" width="8.6640625" style="633" customWidth="1"/>
    <col min="13332" max="13568" width="10.77734375" style="633"/>
    <col min="13569" max="13569" width="2.21875" style="633" customWidth="1"/>
    <col min="13570" max="13570" width="10.109375" style="633" customWidth="1"/>
    <col min="13571" max="13571" width="8.77734375" style="633" customWidth="1"/>
    <col min="13572" max="13572" width="8.6640625" style="633" customWidth="1"/>
    <col min="13573" max="13573" width="10.109375" style="633" customWidth="1"/>
    <col min="13574" max="13575" width="8.6640625" style="633" customWidth="1"/>
    <col min="13576" max="13576" width="10.109375" style="633" customWidth="1"/>
    <col min="13577" max="13578" width="8.6640625" style="633" customWidth="1"/>
    <col min="13579" max="13579" width="10.109375" style="633" customWidth="1"/>
    <col min="13580" max="13581" width="8.6640625" style="633" customWidth="1"/>
    <col min="13582" max="13582" width="10.109375" style="633" customWidth="1"/>
    <col min="13583" max="13584" width="8.6640625" style="633" customWidth="1"/>
    <col min="13585" max="13585" width="10.109375" style="633" customWidth="1"/>
    <col min="13586" max="13587" width="8.6640625" style="633" customWidth="1"/>
    <col min="13588" max="13824" width="10.77734375" style="633"/>
    <col min="13825" max="13825" width="2.21875" style="633" customWidth="1"/>
    <col min="13826" max="13826" width="10.109375" style="633" customWidth="1"/>
    <col min="13827" max="13827" width="8.77734375" style="633" customWidth="1"/>
    <col min="13828" max="13828" width="8.6640625" style="633" customWidth="1"/>
    <col min="13829" max="13829" width="10.109375" style="633" customWidth="1"/>
    <col min="13830" max="13831" width="8.6640625" style="633" customWidth="1"/>
    <col min="13832" max="13832" width="10.109375" style="633" customWidth="1"/>
    <col min="13833" max="13834" width="8.6640625" style="633" customWidth="1"/>
    <col min="13835" max="13835" width="10.109375" style="633" customWidth="1"/>
    <col min="13836" max="13837" width="8.6640625" style="633" customWidth="1"/>
    <col min="13838" max="13838" width="10.109375" style="633" customWidth="1"/>
    <col min="13839" max="13840" width="8.6640625" style="633" customWidth="1"/>
    <col min="13841" max="13841" width="10.109375" style="633" customWidth="1"/>
    <col min="13842" max="13843" width="8.6640625" style="633" customWidth="1"/>
    <col min="13844" max="14080" width="10.77734375" style="633"/>
    <col min="14081" max="14081" width="2.21875" style="633" customWidth="1"/>
    <col min="14082" max="14082" width="10.109375" style="633" customWidth="1"/>
    <col min="14083" max="14083" width="8.77734375" style="633" customWidth="1"/>
    <col min="14084" max="14084" width="8.6640625" style="633" customWidth="1"/>
    <col min="14085" max="14085" width="10.109375" style="633" customWidth="1"/>
    <col min="14086" max="14087" width="8.6640625" style="633" customWidth="1"/>
    <col min="14088" max="14088" width="10.109375" style="633" customWidth="1"/>
    <col min="14089" max="14090" width="8.6640625" style="633" customWidth="1"/>
    <col min="14091" max="14091" width="10.109375" style="633" customWidth="1"/>
    <col min="14092" max="14093" width="8.6640625" style="633" customWidth="1"/>
    <col min="14094" max="14094" width="10.109375" style="633" customWidth="1"/>
    <col min="14095" max="14096" width="8.6640625" style="633" customWidth="1"/>
    <col min="14097" max="14097" width="10.109375" style="633" customWidth="1"/>
    <col min="14098" max="14099" width="8.6640625" style="633" customWidth="1"/>
    <col min="14100" max="14336" width="10.77734375" style="633"/>
    <col min="14337" max="14337" width="2.21875" style="633" customWidth="1"/>
    <col min="14338" max="14338" width="10.109375" style="633" customWidth="1"/>
    <col min="14339" max="14339" width="8.77734375" style="633" customWidth="1"/>
    <col min="14340" max="14340" width="8.6640625" style="633" customWidth="1"/>
    <col min="14341" max="14341" width="10.109375" style="633" customWidth="1"/>
    <col min="14342" max="14343" width="8.6640625" style="633" customWidth="1"/>
    <col min="14344" max="14344" width="10.109375" style="633" customWidth="1"/>
    <col min="14345" max="14346" width="8.6640625" style="633" customWidth="1"/>
    <col min="14347" max="14347" width="10.109375" style="633" customWidth="1"/>
    <col min="14348" max="14349" width="8.6640625" style="633" customWidth="1"/>
    <col min="14350" max="14350" width="10.109375" style="633" customWidth="1"/>
    <col min="14351" max="14352" width="8.6640625" style="633" customWidth="1"/>
    <col min="14353" max="14353" width="10.109375" style="633" customWidth="1"/>
    <col min="14354" max="14355" width="8.6640625" style="633" customWidth="1"/>
    <col min="14356" max="14592" width="10.77734375" style="633"/>
    <col min="14593" max="14593" width="2.21875" style="633" customWidth="1"/>
    <col min="14594" max="14594" width="10.109375" style="633" customWidth="1"/>
    <col min="14595" max="14595" width="8.77734375" style="633" customWidth="1"/>
    <col min="14596" max="14596" width="8.6640625" style="633" customWidth="1"/>
    <col min="14597" max="14597" width="10.109375" style="633" customWidth="1"/>
    <col min="14598" max="14599" width="8.6640625" style="633" customWidth="1"/>
    <col min="14600" max="14600" width="10.109375" style="633" customWidth="1"/>
    <col min="14601" max="14602" width="8.6640625" style="633" customWidth="1"/>
    <col min="14603" max="14603" width="10.109375" style="633" customWidth="1"/>
    <col min="14604" max="14605" width="8.6640625" style="633" customWidth="1"/>
    <col min="14606" max="14606" width="10.109375" style="633" customWidth="1"/>
    <col min="14607" max="14608" width="8.6640625" style="633" customWidth="1"/>
    <col min="14609" max="14609" width="10.109375" style="633" customWidth="1"/>
    <col min="14610" max="14611" width="8.6640625" style="633" customWidth="1"/>
    <col min="14612" max="14848" width="10.77734375" style="633"/>
    <col min="14849" max="14849" width="2.21875" style="633" customWidth="1"/>
    <col min="14850" max="14850" width="10.109375" style="633" customWidth="1"/>
    <col min="14851" max="14851" width="8.77734375" style="633" customWidth="1"/>
    <col min="14852" max="14852" width="8.6640625" style="633" customWidth="1"/>
    <col min="14853" max="14853" width="10.109375" style="633" customWidth="1"/>
    <col min="14854" max="14855" width="8.6640625" style="633" customWidth="1"/>
    <col min="14856" max="14856" width="10.109375" style="633" customWidth="1"/>
    <col min="14857" max="14858" width="8.6640625" style="633" customWidth="1"/>
    <col min="14859" max="14859" width="10.109375" style="633" customWidth="1"/>
    <col min="14860" max="14861" width="8.6640625" style="633" customWidth="1"/>
    <col min="14862" max="14862" width="10.109375" style="633" customWidth="1"/>
    <col min="14863" max="14864" width="8.6640625" style="633" customWidth="1"/>
    <col min="14865" max="14865" width="10.109375" style="633" customWidth="1"/>
    <col min="14866" max="14867" width="8.6640625" style="633" customWidth="1"/>
    <col min="14868" max="15104" width="10.77734375" style="633"/>
    <col min="15105" max="15105" width="2.21875" style="633" customWidth="1"/>
    <col min="15106" max="15106" width="10.109375" style="633" customWidth="1"/>
    <col min="15107" max="15107" width="8.77734375" style="633" customWidth="1"/>
    <col min="15108" max="15108" width="8.6640625" style="633" customWidth="1"/>
    <col min="15109" max="15109" width="10.109375" style="633" customWidth="1"/>
    <col min="15110" max="15111" width="8.6640625" style="633" customWidth="1"/>
    <col min="15112" max="15112" width="10.109375" style="633" customWidth="1"/>
    <col min="15113" max="15114" width="8.6640625" style="633" customWidth="1"/>
    <col min="15115" max="15115" width="10.109375" style="633" customWidth="1"/>
    <col min="15116" max="15117" width="8.6640625" style="633" customWidth="1"/>
    <col min="15118" max="15118" width="10.109375" style="633" customWidth="1"/>
    <col min="15119" max="15120" width="8.6640625" style="633" customWidth="1"/>
    <col min="15121" max="15121" width="10.109375" style="633" customWidth="1"/>
    <col min="15122" max="15123" width="8.6640625" style="633" customWidth="1"/>
    <col min="15124" max="15360" width="10.77734375" style="633"/>
    <col min="15361" max="15361" width="2.21875" style="633" customWidth="1"/>
    <col min="15362" max="15362" width="10.109375" style="633" customWidth="1"/>
    <col min="15363" max="15363" width="8.77734375" style="633" customWidth="1"/>
    <col min="15364" max="15364" width="8.6640625" style="633" customWidth="1"/>
    <col min="15365" max="15365" width="10.109375" style="633" customWidth="1"/>
    <col min="15366" max="15367" width="8.6640625" style="633" customWidth="1"/>
    <col min="15368" max="15368" width="10.109375" style="633" customWidth="1"/>
    <col min="15369" max="15370" width="8.6640625" style="633" customWidth="1"/>
    <col min="15371" max="15371" width="10.109375" style="633" customWidth="1"/>
    <col min="15372" max="15373" width="8.6640625" style="633" customWidth="1"/>
    <col min="15374" max="15374" width="10.109375" style="633" customWidth="1"/>
    <col min="15375" max="15376" width="8.6640625" style="633" customWidth="1"/>
    <col min="15377" max="15377" width="10.109375" style="633" customWidth="1"/>
    <col min="15378" max="15379" width="8.6640625" style="633" customWidth="1"/>
    <col min="15380" max="15616" width="10.77734375" style="633"/>
    <col min="15617" max="15617" width="2.21875" style="633" customWidth="1"/>
    <col min="15618" max="15618" width="10.109375" style="633" customWidth="1"/>
    <col min="15619" max="15619" width="8.77734375" style="633" customWidth="1"/>
    <col min="15620" max="15620" width="8.6640625" style="633" customWidth="1"/>
    <col min="15621" max="15621" width="10.109375" style="633" customWidth="1"/>
    <col min="15622" max="15623" width="8.6640625" style="633" customWidth="1"/>
    <col min="15624" max="15624" width="10.109375" style="633" customWidth="1"/>
    <col min="15625" max="15626" width="8.6640625" style="633" customWidth="1"/>
    <col min="15627" max="15627" width="10.109375" style="633" customWidth="1"/>
    <col min="15628" max="15629" width="8.6640625" style="633" customWidth="1"/>
    <col min="15630" max="15630" width="10.109375" style="633" customWidth="1"/>
    <col min="15631" max="15632" width="8.6640625" style="633" customWidth="1"/>
    <col min="15633" max="15633" width="10.109375" style="633" customWidth="1"/>
    <col min="15634" max="15635" width="8.6640625" style="633" customWidth="1"/>
    <col min="15636" max="15872" width="10.77734375" style="633"/>
    <col min="15873" max="15873" width="2.21875" style="633" customWidth="1"/>
    <col min="15874" max="15874" width="10.109375" style="633" customWidth="1"/>
    <col min="15875" max="15875" width="8.77734375" style="633" customWidth="1"/>
    <col min="15876" max="15876" width="8.6640625" style="633" customWidth="1"/>
    <col min="15877" max="15877" width="10.109375" style="633" customWidth="1"/>
    <col min="15878" max="15879" width="8.6640625" style="633" customWidth="1"/>
    <col min="15880" max="15880" width="10.109375" style="633" customWidth="1"/>
    <col min="15881" max="15882" width="8.6640625" style="633" customWidth="1"/>
    <col min="15883" max="15883" width="10.109375" style="633" customWidth="1"/>
    <col min="15884" max="15885" width="8.6640625" style="633" customWidth="1"/>
    <col min="15886" max="15886" width="10.109375" style="633" customWidth="1"/>
    <col min="15887" max="15888" width="8.6640625" style="633" customWidth="1"/>
    <col min="15889" max="15889" width="10.109375" style="633" customWidth="1"/>
    <col min="15890" max="15891" width="8.6640625" style="633" customWidth="1"/>
    <col min="15892" max="16128" width="10.77734375" style="633"/>
    <col min="16129" max="16129" width="2.21875" style="633" customWidth="1"/>
    <col min="16130" max="16130" width="10.109375" style="633" customWidth="1"/>
    <col min="16131" max="16131" width="8.77734375" style="633" customWidth="1"/>
    <col min="16132" max="16132" width="8.6640625" style="633" customWidth="1"/>
    <col min="16133" max="16133" width="10.109375" style="633" customWidth="1"/>
    <col min="16134" max="16135" width="8.6640625" style="633" customWidth="1"/>
    <col min="16136" max="16136" width="10.109375" style="633" customWidth="1"/>
    <col min="16137" max="16138" width="8.6640625" style="633" customWidth="1"/>
    <col min="16139" max="16139" width="10.109375" style="633" customWidth="1"/>
    <col min="16140" max="16141" width="8.6640625" style="633" customWidth="1"/>
    <col min="16142" max="16142" width="10.109375" style="633" customWidth="1"/>
    <col min="16143" max="16144" width="8.6640625" style="633" customWidth="1"/>
    <col min="16145" max="16145" width="10.109375" style="633" customWidth="1"/>
    <col min="16146" max="16147" width="8.6640625" style="633" customWidth="1"/>
    <col min="16148" max="16384" width="10.77734375" style="633"/>
  </cols>
  <sheetData>
    <row r="1" spans="1:19" s="96" customFormat="1" ht="18" customHeight="1">
      <c r="A1" s="84"/>
      <c r="B1" s="85" t="s">
        <v>42</v>
      </c>
      <c r="C1" s="86"/>
      <c r="D1" s="87"/>
      <c r="E1" s="86"/>
      <c r="F1" s="86"/>
      <c r="G1" s="86"/>
      <c r="H1" s="86"/>
      <c r="I1" s="88" t="s">
        <v>43</v>
      </c>
      <c r="J1" s="89"/>
      <c r="K1" s="90"/>
      <c r="L1" s="90"/>
      <c r="M1" s="91"/>
      <c r="N1" s="92"/>
      <c r="O1" s="93" t="s">
        <v>44</v>
      </c>
      <c r="P1" s="94"/>
      <c r="Q1" s="86"/>
      <c r="R1" s="94"/>
      <c r="S1" s="95"/>
    </row>
    <row r="2" spans="1:19" s="96" customFormat="1" ht="18" customHeight="1" thickBot="1">
      <c r="B2" s="97" t="s">
        <v>45</v>
      </c>
      <c r="C2" s="98"/>
      <c r="D2" s="99">
        <f>メール用全紙計算!T33</f>
        <v>0</v>
      </c>
      <c r="E2" s="100"/>
      <c r="F2" s="100"/>
      <c r="G2" s="100"/>
      <c r="H2" s="100"/>
      <c r="I2" s="101" t="s">
        <v>46</v>
      </c>
      <c r="J2" s="102"/>
      <c r="K2" s="100"/>
      <c r="L2" s="100"/>
      <c r="M2" s="103"/>
      <c r="N2" s="104"/>
      <c r="O2" s="101" t="s">
        <v>47</v>
      </c>
      <c r="P2" s="1217"/>
      <c r="Q2" s="1218"/>
      <c r="R2" s="1218"/>
      <c r="S2" s="1219"/>
    </row>
    <row r="3" spans="1:19" s="105" customFormat="1" ht="10.5" customHeight="1">
      <c r="B3" s="106"/>
      <c r="C3" s="107"/>
      <c r="D3" s="108"/>
      <c r="E3" s="106"/>
      <c r="F3" s="107"/>
      <c r="G3" s="108"/>
      <c r="H3" s="106"/>
      <c r="I3" s="107"/>
      <c r="J3" s="108"/>
      <c r="K3" s="106"/>
      <c r="L3" s="107"/>
      <c r="M3" s="108"/>
      <c r="N3" s="106"/>
      <c r="O3" s="107"/>
      <c r="P3" s="108"/>
      <c r="Q3" s="106"/>
      <c r="R3" s="107"/>
      <c r="S3" s="108"/>
    </row>
    <row r="4" spans="1:19" s="105" customFormat="1" ht="18" customHeight="1">
      <c r="B4" s="109" t="s">
        <v>48</v>
      </c>
      <c r="C4" s="110"/>
      <c r="D4" s="111" t="s">
        <v>49</v>
      </c>
      <c r="E4" s="112">
        <f>+G104+J104+M104+P104+S104</f>
        <v>0</v>
      </c>
      <c r="F4" s="111" t="s">
        <v>50</v>
      </c>
      <c r="G4" s="112">
        <f>メール用全紙計算!S5</f>
        <v>97270</v>
      </c>
      <c r="I4" s="113" t="s">
        <v>51</v>
      </c>
      <c r="J4" s="114">
        <f>G102+J102+M102+P102+S102</f>
        <v>0</v>
      </c>
      <c r="K4" s="115">
        <f>F102+I102+L102+O102+R102</f>
        <v>92200</v>
      </c>
      <c r="L4" s="116" t="s">
        <v>52</v>
      </c>
      <c r="M4" s="113" t="s">
        <v>53</v>
      </c>
      <c r="N4" s="114">
        <f>G103+J103+M103+P103+S103</f>
        <v>0</v>
      </c>
      <c r="O4" s="115">
        <f>F103+I103+L103+O103+R103</f>
        <v>5070</v>
      </c>
      <c r="P4" s="117" t="s">
        <v>52</v>
      </c>
      <c r="S4" s="118" t="s">
        <v>54</v>
      </c>
    </row>
    <row r="5" spans="1:19" s="105" customFormat="1" ht="10.5" customHeight="1" thickBot="1">
      <c r="B5" s="106"/>
      <c r="C5" s="107"/>
      <c r="D5" s="108"/>
      <c r="E5" s="106"/>
      <c r="F5" s="107"/>
      <c r="G5" s="108"/>
      <c r="H5" s="106"/>
      <c r="I5" s="107"/>
      <c r="J5" s="108"/>
      <c r="K5" s="106"/>
      <c r="L5" s="107"/>
      <c r="M5" s="108"/>
      <c r="N5" s="106"/>
      <c r="O5" s="107"/>
      <c r="P5" s="108"/>
      <c r="Q5" s="106"/>
      <c r="R5" s="107"/>
      <c r="S5" s="108"/>
    </row>
    <row r="6" spans="1:19" s="105" customFormat="1" ht="15" customHeight="1">
      <c r="B6" s="119" t="s">
        <v>55</v>
      </c>
      <c r="C6" s="120"/>
      <c r="D6" s="121"/>
      <c r="E6" s="122" t="s">
        <v>56</v>
      </c>
      <c r="F6" s="123"/>
      <c r="G6" s="124"/>
      <c r="H6" s="125" t="s">
        <v>57</v>
      </c>
      <c r="I6" s="123"/>
      <c r="J6" s="124"/>
      <c r="K6" s="126" t="s">
        <v>58</v>
      </c>
      <c r="L6" s="123"/>
      <c r="M6" s="127"/>
      <c r="N6" s="126" t="s">
        <v>59</v>
      </c>
      <c r="O6" s="123"/>
      <c r="P6" s="127"/>
      <c r="Q6" s="128" t="s">
        <v>60</v>
      </c>
      <c r="R6" s="123"/>
      <c r="S6" s="129"/>
    </row>
    <row r="7" spans="1:19" s="117" customFormat="1" ht="15" customHeight="1">
      <c r="B7" s="130" t="s">
        <v>61</v>
      </c>
      <c r="C7" s="131" t="s">
        <v>62</v>
      </c>
      <c r="D7" s="132" t="s">
        <v>63</v>
      </c>
      <c r="E7" s="133" t="s">
        <v>61</v>
      </c>
      <c r="F7" s="131" t="s">
        <v>64</v>
      </c>
      <c r="G7" s="134" t="s">
        <v>65</v>
      </c>
      <c r="H7" s="135" t="s">
        <v>61</v>
      </c>
      <c r="I7" s="131" t="s">
        <v>64</v>
      </c>
      <c r="J7" s="136" t="s">
        <v>65</v>
      </c>
      <c r="K7" s="135" t="s">
        <v>61</v>
      </c>
      <c r="L7" s="131" t="s">
        <v>64</v>
      </c>
      <c r="M7" s="136" t="s">
        <v>65</v>
      </c>
      <c r="N7" s="135" t="s">
        <v>61</v>
      </c>
      <c r="O7" s="131" t="s">
        <v>64</v>
      </c>
      <c r="P7" s="136" t="s">
        <v>65</v>
      </c>
      <c r="Q7" s="135" t="s">
        <v>61</v>
      </c>
      <c r="R7" s="131" t="s">
        <v>64</v>
      </c>
      <c r="S7" s="137" t="s">
        <v>65</v>
      </c>
    </row>
    <row r="8" spans="1:19" s="105" customFormat="1" ht="15" customHeight="1">
      <c r="B8" s="138" t="s">
        <v>66</v>
      </c>
      <c r="C8" s="139">
        <v>1770</v>
      </c>
      <c r="D8" s="140"/>
      <c r="E8" s="141" t="s">
        <v>66</v>
      </c>
      <c r="F8" s="139">
        <v>1670</v>
      </c>
      <c r="G8" s="140"/>
      <c r="H8" s="142"/>
      <c r="I8" s="139"/>
      <c r="J8" s="143"/>
      <c r="K8" s="142" t="s">
        <v>67</v>
      </c>
      <c r="L8" s="139">
        <v>50</v>
      </c>
      <c r="M8" s="143"/>
      <c r="N8" s="144"/>
      <c r="O8" s="145"/>
      <c r="P8" s="146"/>
      <c r="Q8" s="147" t="s">
        <v>67</v>
      </c>
      <c r="R8" s="148">
        <v>50</v>
      </c>
      <c r="S8" s="149"/>
    </row>
    <row r="9" spans="1:19" s="105" customFormat="1" ht="15" customHeight="1">
      <c r="B9" s="150" t="s">
        <v>68</v>
      </c>
      <c r="C9" s="151">
        <v>1920</v>
      </c>
      <c r="D9" s="152"/>
      <c r="E9" s="153" t="s">
        <v>68</v>
      </c>
      <c r="F9" s="151">
        <v>1690</v>
      </c>
      <c r="G9" s="152"/>
      <c r="H9" s="154"/>
      <c r="I9" s="151"/>
      <c r="J9" s="155"/>
      <c r="K9" s="154" t="s">
        <v>69</v>
      </c>
      <c r="L9" s="151">
        <v>120</v>
      </c>
      <c r="M9" s="155"/>
      <c r="N9" s="154"/>
      <c r="O9" s="151"/>
      <c r="P9" s="152"/>
      <c r="Q9" s="156" t="s">
        <v>69</v>
      </c>
      <c r="R9" s="157">
        <v>110</v>
      </c>
      <c r="S9" s="158"/>
    </row>
    <row r="10" spans="1:19" s="105" customFormat="1" ht="15" customHeight="1">
      <c r="B10" s="159" t="s">
        <v>70</v>
      </c>
      <c r="C10" s="145">
        <v>760</v>
      </c>
      <c r="D10" s="146"/>
      <c r="E10" s="160" t="s">
        <v>70</v>
      </c>
      <c r="F10" s="145">
        <v>760</v>
      </c>
      <c r="G10" s="146"/>
      <c r="H10" s="144"/>
      <c r="I10" s="145"/>
      <c r="J10" s="161"/>
      <c r="K10" s="144"/>
      <c r="L10" s="145"/>
      <c r="M10" s="161"/>
      <c r="N10" s="144"/>
      <c r="O10" s="145"/>
      <c r="P10" s="146"/>
      <c r="Q10" s="162"/>
      <c r="R10" s="163"/>
      <c r="S10" s="149"/>
    </row>
    <row r="11" spans="1:19" s="105" customFormat="1" ht="15" customHeight="1">
      <c r="B11" s="150" t="s">
        <v>71</v>
      </c>
      <c r="C11" s="151">
        <v>1390</v>
      </c>
      <c r="D11" s="152"/>
      <c r="E11" s="153" t="s">
        <v>71</v>
      </c>
      <c r="F11" s="151">
        <v>1160</v>
      </c>
      <c r="G11" s="152"/>
      <c r="H11" s="154"/>
      <c r="I11" s="151"/>
      <c r="J11" s="155"/>
      <c r="K11" s="154" t="s">
        <v>72</v>
      </c>
      <c r="L11" s="151">
        <v>40</v>
      </c>
      <c r="M11" s="155"/>
      <c r="N11" s="154" t="s">
        <v>73</v>
      </c>
      <c r="O11" s="151">
        <v>10</v>
      </c>
      <c r="P11" s="152"/>
      <c r="Q11" s="156" t="s">
        <v>74</v>
      </c>
      <c r="R11" s="157">
        <v>180</v>
      </c>
      <c r="S11" s="158"/>
    </row>
    <row r="12" spans="1:19" s="105" customFormat="1" ht="15" customHeight="1">
      <c r="B12" s="159" t="s">
        <v>75</v>
      </c>
      <c r="C12" s="145">
        <v>900</v>
      </c>
      <c r="D12" s="146"/>
      <c r="E12" s="160" t="s">
        <v>75</v>
      </c>
      <c r="F12" s="145">
        <v>830</v>
      </c>
      <c r="G12" s="146"/>
      <c r="H12" s="144"/>
      <c r="I12" s="145"/>
      <c r="J12" s="161"/>
      <c r="K12" s="144" t="s">
        <v>76</v>
      </c>
      <c r="L12" s="145">
        <v>40</v>
      </c>
      <c r="M12" s="161"/>
      <c r="N12" s="144" t="s">
        <v>77</v>
      </c>
      <c r="O12" s="145">
        <v>10</v>
      </c>
      <c r="P12" s="146"/>
      <c r="Q12" s="162" t="s">
        <v>76</v>
      </c>
      <c r="R12" s="163">
        <v>20</v>
      </c>
      <c r="S12" s="149"/>
    </row>
    <row r="13" spans="1:19" s="105" customFormat="1" ht="15" customHeight="1">
      <c r="B13" s="150" t="s">
        <v>78</v>
      </c>
      <c r="C13" s="151">
        <v>3660</v>
      </c>
      <c r="D13" s="152"/>
      <c r="E13" s="153" t="s">
        <v>78</v>
      </c>
      <c r="F13" s="151">
        <v>3370</v>
      </c>
      <c r="G13" s="152"/>
      <c r="H13" s="154"/>
      <c r="I13" s="151"/>
      <c r="J13" s="155"/>
      <c r="K13" s="154" t="s">
        <v>79</v>
      </c>
      <c r="L13" s="151">
        <v>110</v>
      </c>
      <c r="M13" s="155"/>
      <c r="N13" s="154" t="s">
        <v>79</v>
      </c>
      <c r="O13" s="151">
        <v>30</v>
      </c>
      <c r="P13" s="152"/>
      <c r="Q13" s="156" t="s">
        <v>79</v>
      </c>
      <c r="R13" s="157">
        <v>150</v>
      </c>
      <c r="S13" s="158"/>
    </row>
    <row r="14" spans="1:19" s="105" customFormat="1" ht="15" customHeight="1">
      <c r="B14" s="159" t="s">
        <v>80</v>
      </c>
      <c r="C14" s="145">
        <v>1800</v>
      </c>
      <c r="D14" s="146"/>
      <c r="E14" s="160" t="s">
        <v>80</v>
      </c>
      <c r="F14" s="145">
        <v>1660</v>
      </c>
      <c r="G14" s="146"/>
      <c r="H14" s="144"/>
      <c r="I14" s="145"/>
      <c r="J14" s="161"/>
      <c r="K14" s="144" t="s">
        <v>81</v>
      </c>
      <c r="L14" s="145">
        <v>70</v>
      </c>
      <c r="M14" s="161"/>
      <c r="N14" s="144" t="s">
        <v>82</v>
      </c>
      <c r="O14" s="145">
        <v>10</v>
      </c>
      <c r="P14" s="146"/>
      <c r="Q14" s="162" t="s">
        <v>81</v>
      </c>
      <c r="R14" s="163">
        <v>60</v>
      </c>
      <c r="S14" s="149"/>
    </row>
    <row r="15" spans="1:19" s="105" customFormat="1" ht="15" customHeight="1">
      <c r="B15" s="150" t="s">
        <v>83</v>
      </c>
      <c r="C15" s="151">
        <v>1940</v>
      </c>
      <c r="D15" s="152"/>
      <c r="E15" s="153" t="s">
        <v>83</v>
      </c>
      <c r="F15" s="151">
        <v>1850</v>
      </c>
      <c r="G15" s="152"/>
      <c r="H15" s="154"/>
      <c r="I15" s="151"/>
      <c r="J15" s="155"/>
      <c r="K15" s="154" t="s">
        <v>84</v>
      </c>
      <c r="L15" s="151">
        <v>40</v>
      </c>
      <c r="M15" s="155"/>
      <c r="N15" s="154" t="s">
        <v>85</v>
      </c>
      <c r="O15" s="151">
        <v>10</v>
      </c>
      <c r="P15" s="152"/>
      <c r="Q15" s="156" t="s">
        <v>84</v>
      </c>
      <c r="R15" s="157">
        <v>40</v>
      </c>
      <c r="S15" s="158"/>
    </row>
    <row r="16" spans="1:19" s="105" customFormat="1" ht="15" customHeight="1">
      <c r="B16" s="159" t="s">
        <v>86</v>
      </c>
      <c r="C16" s="145">
        <v>1210</v>
      </c>
      <c r="D16" s="146"/>
      <c r="E16" s="160" t="s">
        <v>86</v>
      </c>
      <c r="F16" s="145">
        <v>1140</v>
      </c>
      <c r="G16" s="146"/>
      <c r="H16" s="144"/>
      <c r="I16" s="145"/>
      <c r="J16" s="161"/>
      <c r="K16" s="144" t="s">
        <v>87</v>
      </c>
      <c r="L16" s="145">
        <v>40</v>
      </c>
      <c r="M16" s="161"/>
      <c r="N16" s="144"/>
      <c r="O16" s="145"/>
      <c r="P16" s="146"/>
      <c r="Q16" s="162" t="s">
        <v>87</v>
      </c>
      <c r="R16" s="163">
        <v>30</v>
      </c>
      <c r="S16" s="149"/>
    </row>
    <row r="17" spans="2:19" s="105" customFormat="1" ht="15" customHeight="1">
      <c r="B17" s="150" t="s">
        <v>88</v>
      </c>
      <c r="C17" s="151">
        <v>2170</v>
      </c>
      <c r="D17" s="152"/>
      <c r="E17" s="153" t="s">
        <v>88</v>
      </c>
      <c r="F17" s="151">
        <v>2050</v>
      </c>
      <c r="G17" s="155"/>
      <c r="H17" s="154"/>
      <c r="I17" s="151"/>
      <c r="J17" s="155"/>
      <c r="K17" s="154" t="s">
        <v>89</v>
      </c>
      <c r="L17" s="151">
        <v>80</v>
      </c>
      <c r="M17" s="155"/>
      <c r="N17" s="154"/>
      <c r="O17" s="151"/>
      <c r="P17" s="152"/>
      <c r="Q17" s="156" t="s">
        <v>89</v>
      </c>
      <c r="R17" s="157">
        <v>40</v>
      </c>
      <c r="S17" s="158"/>
    </row>
    <row r="18" spans="2:19" s="105" customFormat="1" ht="15" customHeight="1">
      <c r="B18" s="159" t="s">
        <v>90</v>
      </c>
      <c r="C18" s="145">
        <v>2060</v>
      </c>
      <c r="D18" s="146"/>
      <c r="E18" s="160" t="s">
        <v>90</v>
      </c>
      <c r="F18" s="145">
        <v>1940</v>
      </c>
      <c r="G18" s="146"/>
      <c r="H18" s="144"/>
      <c r="I18" s="145"/>
      <c r="J18" s="161"/>
      <c r="K18" s="144" t="s">
        <v>91</v>
      </c>
      <c r="L18" s="145">
        <v>80</v>
      </c>
      <c r="M18" s="161"/>
      <c r="N18" s="144" t="s">
        <v>92</v>
      </c>
      <c r="O18" s="145">
        <v>10</v>
      </c>
      <c r="P18" s="146"/>
      <c r="Q18" s="162" t="s">
        <v>91</v>
      </c>
      <c r="R18" s="163">
        <v>30</v>
      </c>
      <c r="S18" s="149"/>
    </row>
    <row r="19" spans="2:19" s="105" customFormat="1" ht="15" customHeight="1">
      <c r="B19" s="150" t="s">
        <v>93</v>
      </c>
      <c r="C19" s="151">
        <v>2620</v>
      </c>
      <c r="D19" s="152"/>
      <c r="E19" s="153" t="s">
        <v>93</v>
      </c>
      <c r="F19" s="151">
        <v>2430</v>
      </c>
      <c r="G19" s="155"/>
      <c r="H19" s="154"/>
      <c r="I19" s="151"/>
      <c r="J19" s="155"/>
      <c r="K19" s="154" t="s">
        <v>94</v>
      </c>
      <c r="L19" s="151">
        <v>110</v>
      </c>
      <c r="M19" s="155"/>
      <c r="N19" s="154" t="s">
        <v>95</v>
      </c>
      <c r="O19" s="151">
        <v>10</v>
      </c>
      <c r="P19" s="152"/>
      <c r="Q19" s="156" t="s">
        <v>94</v>
      </c>
      <c r="R19" s="157">
        <v>70</v>
      </c>
      <c r="S19" s="158"/>
    </row>
    <row r="20" spans="2:19" s="105" customFormat="1" ht="15" customHeight="1">
      <c r="B20" s="159" t="s">
        <v>96</v>
      </c>
      <c r="C20" s="145">
        <v>1810</v>
      </c>
      <c r="D20" s="146"/>
      <c r="E20" s="160" t="s">
        <v>96</v>
      </c>
      <c r="F20" s="145">
        <v>1630</v>
      </c>
      <c r="G20" s="161"/>
      <c r="H20" s="144"/>
      <c r="I20" s="145"/>
      <c r="J20" s="161"/>
      <c r="K20" s="144" t="s">
        <v>97</v>
      </c>
      <c r="L20" s="145">
        <v>80</v>
      </c>
      <c r="M20" s="161"/>
      <c r="N20" s="144" t="s">
        <v>98</v>
      </c>
      <c r="O20" s="145">
        <v>10</v>
      </c>
      <c r="P20" s="146"/>
      <c r="Q20" s="162" t="s">
        <v>99</v>
      </c>
      <c r="R20" s="163">
        <v>90</v>
      </c>
      <c r="S20" s="149"/>
    </row>
    <row r="21" spans="2:19" s="105" customFormat="1" ht="15" customHeight="1">
      <c r="B21" s="150" t="s">
        <v>100</v>
      </c>
      <c r="C21" s="151">
        <v>4570</v>
      </c>
      <c r="D21" s="152"/>
      <c r="E21" s="153" t="s">
        <v>100</v>
      </c>
      <c r="F21" s="151">
        <v>4210</v>
      </c>
      <c r="G21" s="155"/>
      <c r="H21" s="154"/>
      <c r="I21" s="151"/>
      <c r="J21" s="155"/>
      <c r="K21" s="154" t="s">
        <v>101</v>
      </c>
      <c r="L21" s="151">
        <v>160</v>
      </c>
      <c r="M21" s="155"/>
      <c r="N21" s="154" t="s">
        <v>102</v>
      </c>
      <c r="O21" s="151">
        <v>30</v>
      </c>
      <c r="P21" s="152"/>
      <c r="Q21" s="156" t="s">
        <v>101</v>
      </c>
      <c r="R21" s="157">
        <v>170</v>
      </c>
      <c r="S21" s="158"/>
    </row>
    <row r="22" spans="2:19" s="105" customFormat="1" ht="15" customHeight="1">
      <c r="B22" s="159" t="s">
        <v>103</v>
      </c>
      <c r="C22" s="145">
        <v>2930</v>
      </c>
      <c r="D22" s="146"/>
      <c r="E22" s="160" t="s">
        <v>103</v>
      </c>
      <c r="F22" s="145">
        <v>2440</v>
      </c>
      <c r="G22" s="161"/>
      <c r="H22" s="144"/>
      <c r="I22" s="145"/>
      <c r="J22" s="161"/>
      <c r="K22" s="144" t="s">
        <v>104</v>
      </c>
      <c r="L22" s="145">
        <v>180</v>
      </c>
      <c r="M22" s="161"/>
      <c r="N22" s="144" t="s">
        <v>105</v>
      </c>
      <c r="O22" s="145">
        <v>80</v>
      </c>
      <c r="P22" s="146"/>
      <c r="Q22" s="162" t="s">
        <v>106</v>
      </c>
      <c r="R22" s="163">
        <v>230</v>
      </c>
      <c r="S22" s="149"/>
    </row>
    <row r="23" spans="2:19" s="105" customFormat="1" ht="15" customHeight="1">
      <c r="B23" s="150" t="s">
        <v>107</v>
      </c>
      <c r="C23" s="151">
        <v>2850</v>
      </c>
      <c r="D23" s="152"/>
      <c r="E23" s="153" t="s">
        <v>107</v>
      </c>
      <c r="F23" s="151">
        <v>2700</v>
      </c>
      <c r="G23" s="152"/>
      <c r="H23" s="154"/>
      <c r="I23" s="151"/>
      <c r="J23" s="155"/>
      <c r="K23" s="154" t="s">
        <v>108</v>
      </c>
      <c r="L23" s="151">
        <v>50</v>
      </c>
      <c r="M23" s="155"/>
      <c r="N23" s="154" t="s">
        <v>109</v>
      </c>
      <c r="O23" s="151">
        <v>40</v>
      </c>
      <c r="P23" s="152"/>
      <c r="Q23" s="156" t="s">
        <v>110</v>
      </c>
      <c r="R23" s="157">
        <v>60</v>
      </c>
      <c r="S23" s="158"/>
    </row>
    <row r="24" spans="2:19" s="105" customFormat="1" ht="15" customHeight="1">
      <c r="B24" s="159" t="s">
        <v>111</v>
      </c>
      <c r="C24" s="145">
        <v>1840</v>
      </c>
      <c r="D24" s="146"/>
      <c r="E24" s="160" t="s">
        <v>111</v>
      </c>
      <c r="F24" s="145">
        <v>1500</v>
      </c>
      <c r="G24" s="146"/>
      <c r="H24" s="144"/>
      <c r="I24" s="145"/>
      <c r="J24" s="161"/>
      <c r="K24" s="144" t="s">
        <v>112</v>
      </c>
      <c r="L24" s="145">
        <v>110</v>
      </c>
      <c r="M24" s="161"/>
      <c r="N24" s="144" t="s">
        <v>113</v>
      </c>
      <c r="O24" s="145">
        <v>40</v>
      </c>
      <c r="P24" s="146"/>
      <c r="Q24" s="162" t="s">
        <v>112</v>
      </c>
      <c r="R24" s="163">
        <v>190</v>
      </c>
      <c r="S24" s="149"/>
    </row>
    <row r="25" spans="2:19" s="105" customFormat="1" ht="15" customHeight="1">
      <c r="B25" s="150" t="s">
        <v>114</v>
      </c>
      <c r="C25" s="151">
        <v>1470</v>
      </c>
      <c r="D25" s="152"/>
      <c r="E25" s="153" t="s">
        <v>114</v>
      </c>
      <c r="F25" s="151">
        <v>1450</v>
      </c>
      <c r="G25" s="152"/>
      <c r="H25" s="154"/>
      <c r="I25" s="151"/>
      <c r="J25" s="155"/>
      <c r="K25" s="154"/>
      <c r="L25" s="151"/>
      <c r="M25" s="155"/>
      <c r="N25" s="154" t="s">
        <v>115</v>
      </c>
      <c r="O25" s="151">
        <v>20</v>
      </c>
      <c r="P25" s="152"/>
      <c r="Q25" s="156"/>
      <c r="R25" s="157"/>
      <c r="S25" s="158"/>
    </row>
    <row r="26" spans="2:19" s="105" customFormat="1" ht="15" customHeight="1">
      <c r="B26" s="159" t="s">
        <v>116</v>
      </c>
      <c r="C26" s="145">
        <v>1020</v>
      </c>
      <c r="D26" s="146"/>
      <c r="E26" s="160" t="s">
        <v>116</v>
      </c>
      <c r="F26" s="145">
        <v>1010</v>
      </c>
      <c r="G26" s="146"/>
      <c r="H26" s="144"/>
      <c r="I26" s="145"/>
      <c r="J26" s="161"/>
      <c r="K26" s="144"/>
      <c r="L26" s="145"/>
      <c r="M26" s="161"/>
      <c r="N26" s="144" t="s">
        <v>117</v>
      </c>
      <c r="O26" s="145">
        <v>10</v>
      </c>
      <c r="P26" s="146"/>
      <c r="Q26" s="164"/>
      <c r="R26" s="163"/>
      <c r="S26" s="149"/>
    </row>
    <row r="27" spans="2:19" s="105" customFormat="1" ht="15" customHeight="1">
      <c r="B27" s="150" t="s">
        <v>118</v>
      </c>
      <c r="C27" s="151">
        <v>1570</v>
      </c>
      <c r="D27" s="152"/>
      <c r="E27" s="153" t="s">
        <v>118</v>
      </c>
      <c r="F27" s="151">
        <v>1530</v>
      </c>
      <c r="G27" s="152"/>
      <c r="H27" s="154"/>
      <c r="I27" s="151"/>
      <c r="J27" s="155"/>
      <c r="K27" s="154" t="s">
        <v>119</v>
      </c>
      <c r="L27" s="151">
        <v>20</v>
      </c>
      <c r="M27" s="155"/>
      <c r="N27" s="154" t="s">
        <v>120</v>
      </c>
      <c r="O27" s="151">
        <v>10</v>
      </c>
      <c r="P27" s="152"/>
      <c r="Q27" s="165" t="s">
        <v>119</v>
      </c>
      <c r="R27" s="157">
        <v>10</v>
      </c>
      <c r="S27" s="158"/>
    </row>
    <row r="28" spans="2:19" s="105" customFormat="1" ht="15" customHeight="1">
      <c r="B28" s="159" t="s">
        <v>121</v>
      </c>
      <c r="C28" s="145">
        <v>1350</v>
      </c>
      <c r="D28" s="146"/>
      <c r="E28" s="160" t="s">
        <v>121</v>
      </c>
      <c r="F28" s="145">
        <v>1340</v>
      </c>
      <c r="G28" s="146"/>
      <c r="H28" s="144"/>
      <c r="I28" s="145"/>
      <c r="J28" s="161"/>
      <c r="K28" s="144"/>
      <c r="L28" s="145"/>
      <c r="M28" s="161"/>
      <c r="N28" s="144" t="s">
        <v>122</v>
      </c>
      <c r="O28" s="145">
        <v>10</v>
      </c>
      <c r="P28" s="146"/>
      <c r="Q28" s="164"/>
      <c r="R28" s="166"/>
      <c r="S28" s="149"/>
    </row>
    <row r="29" spans="2:19" s="105" customFormat="1" ht="15" customHeight="1">
      <c r="B29" s="150" t="s">
        <v>123</v>
      </c>
      <c r="C29" s="151">
        <v>710</v>
      </c>
      <c r="D29" s="152"/>
      <c r="E29" s="153" t="s">
        <v>123</v>
      </c>
      <c r="F29" s="151">
        <v>700</v>
      </c>
      <c r="G29" s="152"/>
      <c r="H29" s="154"/>
      <c r="I29" s="151"/>
      <c r="J29" s="155"/>
      <c r="K29" s="154"/>
      <c r="L29" s="151"/>
      <c r="M29" s="155"/>
      <c r="N29" s="154" t="s">
        <v>124</v>
      </c>
      <c r="O29" s="151">
        <v>10</v>
      </c>
      <c r="P29" s="152"/>
      <c r="Q29" s="165"/>
      <c r="R29" s="167"/>
      <c r="S29" s="158"/>
    </row>
    <row r="30" spans="2:19" s="105" customFormat="1" ht="15" customHeight="1">
      <c r="B30" s="159" t="s">
        <v>125</v>
      </c>
      <c r="C30" s="145">
        <v>2260</v>
      </c>
      <c r="D30" s="146"/>
      <c r="E30" s="160" t="s">
        <v>125</v>
      </c>
      <c r="F30" s="145">
        <v>2250</v>
      </c>
      <c r="G30" s="146"/>
      <c r="H30" s="144"/>
      <c r="I30" s="145"/>
      <c r="J30" s="161"/>
      <c r="K30" s="144"/>
      <c r="L30" s="145"/>
      <c r="M30" s="161"/>
      <c r="N30" s="144" t="s">
        <v>126</v>
      </c>
      <c r="O30" s="145">
        <v>10</v>
      </c>
      <c r="P30" s="146"/>
      <c r="Q30" s="144"/>
      <c r="R30" s="145"/>
      <c r="S30" s="149"/>
    </row>
    <row r="31" spans="2:19" s="105" customFormat="1" ht="15" customHeight="1">
      <c r="B31" s="150" t="s">
        <v>127</v>
      </c>
      <c r="C31" s="151">
        <v>4230</v>
      </c>
      <c r="D31" s="152"/>
      <c r="E31" s="153" t="s">
        <v>127</v>
      </c>
      <c r="F31" s="151">
        <v>4190</v>
      </c>
      <c r="G31" s="155"/>
      <c r="H31" s="154"/>
      <c r="I31" s="151"/>
      <c r="J31" s="155"/>
      <c r="K31" s="154" t="s">
        <v>128</v>
      </c>
      <c r="L31" s="151">
        <v>10</v>
      </c>
      <c r="M31" s="155"/>
      <c r="N31" s="154" t="s">
        <v>129</v>
      </c>
      <c r="O31" s="151">
        <v>20</v>
      </c>
      <c r="P31" s="152"/>
      <c r="Q31" s="154" t="s">
        <v>128</v>
      </c>
      <c r="R31" s="151">
        <v>10</v>
      </c>
      <c r="S31" s="168"/>
    </row>
    <row r="32" spans="2:19" s="105" customFormat="1" ht="15" customHeight="1">
      <c r="B32" s="159" t="s">
        <v>130</v>
      </c>
      <c r="C32" s="145">
        <v>2010</v>
      </c>
      <c r="D32" s="146"/>
      <c r="E32" s="160" t="s">
        <v>130</v>
      </c>
      <c r="F32" s="145">
        <v>1950</v>
      </c>
      <c r="G32" s="161"/>
      <c r="H32" s="144"/>
      <c r="I32" s="145"/>
      <c r="J32" s="161"/>
      <c r="K32" s="144" t="s">
        <v>131</v>
      </c>
      <c r="L32" s="145">
        <v>30</v>
      </c>
      <c r="M32" s="161"/>
      <c r="N32" s="144"/>
      <c r="O32" s="145"/>
      <c r="P32" s="146"/>
      <c r="Q32" s="144" t="s">
        <v>131</v>
      </c>
      <c r="R32" s="169">
        <v>30</v>
      </c>
      <c r="S32" s="170"/>
    </row>
    <row r="33" spans="2:19" s="105" customFormat="1" ht="15" customHeight="1">
      <c r="B33" s="150" t="s">
        <v>132</v>
      </c>
      <c r="C33" s="151">
        <v>2260</v>
      </c>
      <c r="D33" s="152"/>
      <c r="E33" s="153" t="s">
        <v>132</v>
      </c>
      <c r="F33" s="151">
        <v>2150</v>
      </c>
      <c r="G33" s="155"/>
      <c r="H33" s="154"/>
      <c r="I33" s="151"/>
      <c r="J33" s="155"/>
      <c r="K33" s="154" t="s">
        <v>133</v>
      </c>
      <c r="L33" s="151">
        <v>60</v>
      </c>
      <c r="M33" s="155"/>
      <c r="N33" s="154" t="s">
        <v>134</v>
      </c>
      <c r="O33" s="151">
        <v>10</v>
      </c>
      <c r="P33" s="152"/>
      <c r="Q33" s="154" t="s">
        <v>133</v>
      </c>
      <c r="R33" s="171">
        <v>40</v>
      </c>
      <c r="S33" s="168"/>
    </row>
    <row r="34" spans="2:19" s="105" customFormat="1" ht="15" customHeight="1">
      <c r="B34" s="159" t="s">
        <v>135</v>
      </c>
      <c r="C34" s="145">
        <v>1000</v>
      </c>
      <c r="D34" s="146"/>
      <c r="E34" s="160" t="s">
        <v>135</v>
      </c>
      <c r="F34" s="145">
        <v>940</v>
      </c>
      <c r="G34" s="161"/>
      <c r="H34" s="144" t="s">
        <v>136</v>
      </c>
      <c r="I34" s="145">
        <v>10</v>
      </c>
      <c r="J34" s="161"/>
      <c r="K34" s="144" t="s">
        <v>136</v>
      </c>
      <c r="L34" s="145">
        <v>30</v>
      </c>
      <c r="M34" s="161"/>
      <c r="N34" s="172"/>
      <c r="O34" s="145"/>
      <c r="P34" s="146"/>
      <c r="Q34" s="144" t="s">
        <v>136</v>
      </c>
      <c r="R34" s="169">
        <v>20</v>
      </c>
      <c r="S34" s="170"/>
    </row>
    <row r="35" spans="2:19" s="105" customFormat="1" ht="15" customHeight="1">
      <c r="B35" s="150" t="s">
        <v>137</v>
      </c>
      <c r="C35" s="151">
        <v>1260</v>
      </c>
      <c r="D35" s="152"/>
      <c r="E35" s="153" t="s">
        <v>137</v>
      </c>
      <c r="F35" s="151">
        <v>1170</v>
      </c>
      <c r="G35" s="155"/>
      <c r="H35" s="154" t="s">
        <v>138</v>
      </c>
      <c r="I35" s="151">
        <v>10</v>
      </c>
      <c r="J35" s="155"/>
      <c r="K35" s="154" t="s">
        <v>138</v>
      </c>
      <c r="L35" s="151">
        <v>50</v>
      </c>
      <c r="M35" s="155"/>
      <c r="N35" s="173" t="s">
        <v>139</v>
      </c>
      <c r="O35" s="151">
        <v>10</v>
      </c>
      <c r="P35" s="152"/>
      <c r="Q35" s="154" t="s">
        <v>138</v>
      </c>
      <c r="R35" s="151">
        <v>20</v>
      </c>
      <c r="S35" s="158"/>
    </row>
    <row r="36" spans="2:19" s="105" customFormat="1" ht="15" customHeight="1">
      <c r="B36" s="159" t="s">
        <v>140</v>
      </c>
      <c r="C36" s="145">
        <v>2790</v>
      </c>
      <c r="D36" s="146"/>
      <c r="E36" s="160" t="s">
        <v>140</v>
      </c>
      <c r="F36" s="145">
        <v>2790</v>
      </c>
      <c r="G36" s="161"/>
      <c r="H36" s="144"/>
      <c r="I36" s="145"/>
      <c r="J36" s="161"/>
      <c r="K36" s="144"/>
      <c r="L36" s="145"/>
      <c r="M36" s="161"/>
      <c r="N36" s="172"/>
      <c r="O36" s="145"/>
      <c r="P36" s="146"/>
      <c r="Q36" s="144"/>
      <c r="R36" s="145"/>
      <c r="S36" s="149"/>
    </row>
    <row r="37" spans="2:19" s="105" customFormat="1" ht="15" customHeight="1">
      <c r="B37" s="150" t="s">
        <v>141</v>
      </c>
      <c r="C37" s="151">
        <v>2010</v>
      </c>
      <c r="D37" s="152"/>
      <c r="E37" s="153" t="s">
        <v>141</v>
      </c>
      <c r="F37" s="151">
        <v>2010</v>
      </c>
      <c r="G37" s="155"/>
      <c r="H37" s="154"/>
      <c r="I37" s="151"/>
      <c r="J37" s="155"/>
      <c r="K37" s="154"/>
      <c r="L37" s="151"/>
      <c r="M37" s="155"/>
      <c r="N37" s="173"/>
      <c r="O37" s="151"/>
      <c r="P37" s="152"/>
      <c r="Q37" s="154"/>
      <c r="R37" s="151"/>
      <c r="S37" s="158"/>
    </row>
    <row r="38" spans="2:19" s="105" customFormat="1" ht="15" customHeight="1">
      <c r="B38" s="159" t="s">
        <v>142</v>
      </c>
      <c r="C38" s="145">
        <v>1640</v>
      </c>
      <c r="D38" s="146"/>
      <c r="E38" s="160" t="s">
        <v>142</v>
      </c>
      <c r="F38" s="145">
        <v>1620</v>
      </c>
      <c r="G38" s="161"/>
      <c r="H38" s="144"/>
      <c r="I38" s="145"/>
      <c r="J38" s="161"/>
      <c r="K38" s="144"/>
      <c r="L38" s="145"/>
      <c r="M38" s="161"/>
      <c r="N38" s="172" t="s">
        <v>143</v>
      </c>
      <c r="O38" s="145">
        <v>20</v>
      </c>
      <c r="P38" s="146"/>
      <c r="Q38" s="172"/>
      <c r="R38" s="169"/>
      <c r="S38" s="170"/>
    </row>
    <row r="39" spans="2:19" s="105" customFormat="1" ht="15" customHeight="1">
      <c r="B39" s="150" t="s">
        <v>144</v>
      </c>
      <c r="C39" s="151">
        <v>3140</v>
      </c>
      <c r="D39" s="152"/>
      <c r="E39" s="153" t="s">
        <v>144</v>
      </c>
      <c r="F39" s="151">
        <v>3120</v>
      </c>
      <c r="G39" s="155"/>
      <c r="H39" s="154"/>
      <c r="I39" s="151"/>
      <c r="J39" s="155"/>
      <c r="K39" s="154"/>
      <c r="L39" s="151"/>
      <c r="M39" s="155"/>
      <c r="N39" s="173" t="s">
        <v>145</v>
      </c>
      <c r="O39" s="151">
        <v>20</v>
      </c>
      <c r="P39" s="152"/>
      <c r="Q39" s="173"/>
      <c r="R39" s="171"/>
      <c r="S39" s="168"/>
    </row>
    <row r="40" spans="2:19" s="105" customFormat="1" ht="15" customHeight="1">
      <c r="B40" s="159" t="s">
        <v>146</v>
      </c>
      <c r="C40" s="145">
        <v>1750</v>
      </c>
      <c r="D40" s="146"/>
      <c r="E40" s="160" t="s">
        <v>146</v>
      </c>
      <c r="F40" s="145">
        <v>1720</v>
      </c>
      <c r="G40" s="161"/>
      <c r="H40" s="144"/>
      <c r="I40" s="145"/>
      <c r="J40" s="161"/>
      <c r="K40" s="144"/>
      <c r="L40" s="145"/>
      <c r="M40" s="161"/>
      <c r="N40" s="144" t="s">
        <v>147</v>
      </c>
      <c r="O40" s="145">
        <v>30</v>
      </c>
      <c r="P40" s="146"/>
      <c r="Q40" s="174"/>
      <c r="R40" s="166"/>
      <c r="S40" s="149"/>
    </row>
    <row r="41" spans="2:19" s="105" customFormat="1" ht="15" customHeight="1">
      <c r="B41" s="150" t="s">
        <v>148</v>
      </c>
      <c r="C41" s="151">
        <v>560</v>
      </c>
      <c r="D41" s="152"/>
      <c r="E41" s="153" t="s">
        <v>148</v>
      </c>
      <c r="F41" s="151">
        <v>550</v>
      </c>
      <c r="G41" s="155"/>
      <c r="H41" s="154"/>
      <c r="I41" s="151"/>
      <c r="J41" s="155"/>
      <c r="K41" s="154"/>
      <c r="L41" s="151"/>
      <c r="M41" s="155"/>
      <c r="N41" s="154" t="s">
        <v>149</v>
      </c>
      <c r="O41" s="151">
        <v>10</v>
      </c>
      <c r="P41" s="152"/>
      <c r="Q41" s="175"/>
      <c r="R41" s="167"/>
      <c r="S41" s="158"/>
    </row>
    <row r="42" spans="2:19" s="105" customFormat="1" ht="15" customHeight="1">
      <c r="B42" s="159" t="s">
        <v>150</v>
      </c>
      <c r="C42" s="145">
        <v>1760</v>
      </c>
      <c r="D42" s="146"/>
      <c r="E42" s="160" t="s">
        <v>150</v>
      </c>
      <c r="F42" s="145">
        <v>1740</v>
      </c>
      <c r="G42" s="161"/>
      <c r="H42" s="144"/>
      <c r="I42" s="145"/>
      <c r="J42" s="161"/>
      <c r="K42" s="144"/>
      <c r="L42" s="145"/>
      <c r="M42" s="161"/>
      <c r="N42" s="144" t="s">
        <v>151</v>
      </c>
      <c r="O42" s="145">
        <v>20</v>
      </c>
      <c r="P42" s="146"/>
      <c r="Q42" s="174"/>
      <c r="R42" s="166"/>
      <c r="S42" s="149"/>
    </row>
    <row r="43" spans="2:19" s="105" customFormat="1" ht="15" customHeight="1">
      <c r="B43" s="150" t="s">
        <v>152</v>
      </c>
      <c r="C43" s="151">
        <v>1420</v>
      </c>
      <c r="D43" s="152"/>
      <c r="E43" s="153" t="s">
        <v>152</v>
      </c>
      <c r="F43" s="151">
        <v>1370</v>
      </c>
      <c r="G43" s="155"/>
      <c r="H43" s="154"/>
      <c r="I43" s="151"/>
      <c r="J43" s="155"/>
      <c r="K43" s="154"/>
      <c r="L43" s="151"/>
      <c r="M43" s="155"/>
      <c r="N43" s="154" t="s">
        <v>153</v>
      </c>
      <c r="O43" s="151">
        <v>50</v>
      </c>
      <c r="P43" s="152"/>
      <c r="Q43" s="154"/>
      <c r="R43" s="176"/>
      <c r="S43" s="177"/>
    </row>
    <row r="44" spans="2:19" s="105" customFormat="1" ht="15" customHeight="1">
      <c r="B44" s="159" t="s">
        <v>154</v>
      </c>
      <c r="C44" s="145">
        <v>1330</v>
      </c>
      <c r="D44" s="146"/>
      <c r="E44" s="160" t="s">
        <v>154</v>
      </c>
      <c r="F44" s="145">
        <v>1310</v>
      </c>
      <c r="G44" s="161"/>
      <c r="H44" s="144"/>
      <c r="I44" s="145"/>
      <c r="J44" s="161"/>
      <c r="K44" s="144"/>
      <c r="L44" s="145"/>
      <c r="M44" s="161"/>
      <c r="N44" s="172" t="s">
        <v>155</v>
      </c>
      <c r="O44" s="169">
        <v>20</v>
      </c>
      <c r="P44" s="178"/>
      <c r="Q44" s="144"/>
      <c r="R44" s="179"/>
      <c r="S44" s="180"/>
    </row>
    <row r="45" spans="2:19" s="105" customFormat="1" ht="15" customHeight="1">
      <c r="B45" s="150" t="s">
        <v>156</v>
      </c>
      <c r="C45" s="151">
        <v>840</v>
      </c>
      <c r="D45" s="152"/>
      <c r="E45" s="153" t="s">
        <v>156</v>
      </c>
      <c r="F45" s="151">
        <v>840</v>
      </c>
      <c r="G45" s="155"/>
      <c r="H45" s="154"/>
      <c r="I45" s="151"/>
      <c r="J45" s="155"/>
      <c r="K45" s="154"/>
      <c r="L45" s="151"/>
      <c r="M45" s="155"/>
      <c r="N45" s="173"/>
      <c r="O45" s="171"/>
      <c r="P45" s="181"/>
      <c r="Q45" s="154"/>
      <c r="R45" s="176"/>
      <c r="S45" s="177"/>
    </row>
    <row r="46" spans="2:19" s="105" customFormat="1" ht="15" customHeight="1">
      <c r="B46" s="159" t="s">
        <v>157</v>
      </c>
      <c r="C46" s="145">
        <v>2210</v>
      </c>
      <c r="D46" s="146"/>
      <c r="E46" s="160" t="s">
        <v>157</v>
      </c>
      <c r="F46" s="145">
        <v>2210</v>
      </c>
      <c r="G46" s="161"/>
      <c r="H46" s="144"/>
      <c r="I46" s="145"/>
      <c r="J46" s="161"/>
      <c r="K46" s="144"/>
      <c r="L46" s="145"/>
      <c r="M46" s="161"/>
      <c r="N46" s="144"/>
      <c r="O46" s="169"/>
      <c r="P46" s="178"/>
      <c r="Q46" s="144"/>
      <c r="R46" s="179"/>
      <c r="S46" s="182"/>
    </row>
    <row r="47" spans="2:19" s="105" customFormat="1" ht="15" customHeight="1">
      <c r="B47" s="150" t="s">
        <v>158</v>
      </c>
      <c r="C47" s="151">
        <v>3680</v>
      </c>
      <c r="D47" s="152"/>
      <c r="E47" s="153" t="s">
        <v>158</v>
      </c>
      <c r="F47" s="151">
        <v>3390</v>
      </c>
      <c r="G47" s="155"/>
      <c r="H47" s="154" t="s">
        <v>159</v>
      </c>
      <c r="I47" s="151">
        <v>80</v>
      </c>
      <c r="J47" s="155"/>
      <c r="K47" s="154" t="s">
        <v>159</v>
      </c>
      <c r="L47" s="151">
        <v>100</v>
      </c>
      <c r="M47" s="155"/>
      <c r="N47" s="154" t="s">
        <v>160</v>
      </c>
      <c r="O47" s="171">
        <v>10</v>
      </c>
      <c r="P47" s="181"/>
      <c r="Q47" s="154" t="s">
        <v>159</v>
      </c>
      <c r="R47" s="171">
        <v>100</v>
      </c>
      <c r="S47" s="183"/>
    </row>
    <row r="48" spans="2:19" s="105" customFormat="1" ht="15" customHeight="1">
      <c r="B48" s="184" t="s">
        <v>161</v>
      </c>
      <c r="C48" s="163">
        <v>2010</v>
      </c>
      <c r="D48" s="185"/>
      <c r="E48" s="160" t="s">
        <v>161</v>
      </c>
      <c r="F48" s="163">
        <v>1880</v>
      </c>
      <c r="G48" s="186"/>
      <c r="H48" s="187" t="s">
        <v>162</v>
      </c>
      <c r="I48" s="188">
        <v>30</v>
      </c>
      <c r="J48" s="186"/>
      <c r="K48" s="187" t="s">
        <v>162</v>
      </c>
      <c r="L48" s="188">
        <v>60</v>
      </c>
      <c r="M48" s="186"/>
      <c r="N48" s="142" t="s">
        <v>163</v>
      </c>
      <c r="O48" s="139">
        <v>10</v>
      </c>
      <c r="P48" s="189"/>
      <c r="Q48" s="187" t="s">
        <v>162</v>
      </c>
      <c r="R48" s="190">
        <v>30</v>
      </c>
      <c r="S48" s="191"/>
    </row>
    <row r="49" spans="1:19" s="105" customFormat="1" ht="15" customHeight="1">
      <c r="B49" s="192" t="s">
        <v>164</v>
      </c>
      <c r="C49" s="193">
        <v>1420</v>
      </c>
      <c r="D49" s="194"/>
      <c r="E49" s="195" t="s">
        <v>164</v>
      </c>
      <c r="F49" s="193">
        <v>1350</v>
      </c>
      <c r="G49" s="196"/>
      <c r="H49" s="197" t="s">
        <v>165</v>
      </c>
      <c r="I49" s="198">
        <v>40</v>
      </c>
      <c r="J49" s="196"/>
      <c r="K49" s="197" t="s">
        <v>165</v>
      </c>
      <c r="L49" s="198">
        <v>30</v>
      </c>
      <c r="M49" s="196"/>
      <c r="N49" s="197"/>
      <c r="O49" s="199"/>
      <c r="P49" s="200"/>
      <c r="Q49" s="197"/>
      <c r="R49" s="199"/>
      <c r="S49" s="201"/>
    </row>
    <row r="50" spans="1:19" s="105" customFormat="1" ht="15" customHeight="1" thickBot="1">
      <c r="A50" s="202"/>
      <c r="B50" s="203" t="s">
        <v>166</v>
      </c>
      <c r="C50" s="204">
        <v>620</v>
      </c>
      <c r="D50" s="205"/>
      <c r="E50" s="206" t="s">
        <v>166</v>
      </c>
      <c r="F50" s="204">
        <v>600</v>
      </c>
      <c r="G50" s="207"/>
      <c r="H50" s="208" t="s">
        <v>167</v>
      </c>
      <c r="I50" s="204">
        <v>10</v>
      </c>
      <c r="J50" s="207"/>
      <c r="K50" s="208"/>
      <c r="L50" s="204"/>
      <c r="M50" s="207"/>
      <c r="N50" s="208"/>
      <c r="O50" s="209"/>
      <c r="P50" s="210"/>
      <c r="Q50" s="208" t="s">
        <v>168</v>
      </c>
      <c r="R50" s="209">
        <v>10</v>
      </c>
      <c r="S50" s="211"/>
    </row>
    <row r="51" spans="1:19" s="105" customFormat="1" ht="15" customHeight="1">
      <c r="B51" s="212"/>
      <c r="C51" s="213"/>
      <c r="D51" s="214"/>
      <c r="E51" s="212"/>
      <c r="F51" s="213"/>
      <c r="G51" s="215"/>
      <c r="H51" s="212"/>
      <c r="I51" s="213"/>
      <c r="J51" s="215"/>
      <c r="K51" s="212"/>
      <c r="L51" s="213"/>
      <c r="M51" s="215"/>
      <c r="N51" s="212"/>
      <c r="O51" s="216"/>
      <c r="P51" s="217"/>
      <c r="Q51" s="212"/>
      <c r="R51" s="1215">
        <v>46054</v>
      </c>
      <c r="S51" s="1216"/>
    </row>
    <row r="52" spans="1:19" s="105" customFormat="1" ht="6.75" hidden="1" customHeight="1">
      <c r="B52" s="218"/>
      <c r="C52" s="219"/>
      <c r="D52" s="220"/>
      <c r="E52" s="218"/>
      <c r="F52" s="219"/>
      <c r="G52" s="221"/>
      <c r="H52" s="218"/>
      <c r="I52" s="219"/>
      <c r="J52" s="221"/>
      <c r="K52" s="218"/>
      <c r="L52" s="219"/>
      <c r="M52" s="221"/>
      <c r="N52" s="218"/>
      <c r="O52" s="222"/>
      <c r="P52" s="223"/>
      <c r="Q52" s="218"/>
      <c r="R52" s="224"/>
      <c r="S52" s="224"/>
    </row>
    <row r="53" spans="1:19" s="96" customFormat="1" ht="6.75" customHeight="1">
      <c r="A53" s="84"/>
      <c r="B53" s="225"/>
      <c r="C53" s="226"/>
      <c r="D53" s="227"/>
      <c r="E53" s="226"/>
      <c r="F53" s="226"/>
      <c r="G53" s="226"/>
      <c r="H53" s="226"/>
      <c r="I53" s="228"/>
      <c r="J53" s="229"/>
      <c r="K53" s="230"/>
      <c r="L53" s="230"/>
      <c r="M53" s="231"/>
      <c r="N53" s="232"/>
      <c r="O53" s="225"/>
      <c r="P53" s="233"/>
      <c r="Q53" s="226"/>
      <c r="R53" s="233"/>
      <c r="S53" s="226"/>
    </row>
    <row r="54" spans="1:19" s="96" customFormat="1" ht="6.75" customHeight="1">
      <c r="B54" s="225"/>
      <c r="C54" s="226"/>
      <c r="D54" s="234"/>
      <c r="E54" s="235"/>
      <c r="F54" s="235"/>
      <c r="G54" s="235"/>
      <c r="H54" s="235"/>
      <c r="I54" s="225"/>
      <c r="J54" s="236"/>
      <c r="K54" s="235"/>
      <c r="L54" s="235"/>
      <c r="M54" s="231"/>
      <c r="N54" s="237"/>
      <c r="O54" s="225"/>
      <c r="P54" s="1220"/>
      <c r="Q54" s="1221"/>
      <c r="R54" s="1221"/>
      <c r="S54" s="1221"/>
    </row>
    <row r="55" spans="1:19" s="105" customFormat="1" ht="10.5" customHeight="1">
      <c r="B55" s="106"/>
      <c r="C55" s="107"/>
      <c r="D55" s="108"/>
      <c r="E55" s="106"/>
      <c r="F55" s="107"/>
      <c r="G55" s="108"/>
      <c r="H55" s="106"/>
      <c r="I55" s="107"/>
      <c r="J55" s="108"/>
      <c r="K55" s="106"/>
      <c r="L55" s="107"/>
      <c r="M55" s="108"/>
      <c r="N55" s="106"/>
      <c r="O55" s="107"/>
      <c r="P55" s="108"/>
      <c r="Q55" s="106"/>
      <c r="R55" s="107"/>
      <c r="S55" s="108"/>
    </row>
    <row r="56" spans="1:19" s="105" customFormat="1" ht="18" customHeight="1">
      <c r="B56" s="109" t="s">
        <v>169</v>
      </c>
      <c r="C56" s="110"/>
      <c r="D56" s="238" t="s">
        <v>49</v>
      </c>
      <c r="E56" s="239">
        <f>D104</f>
        <v>0</v>
      </c>
      <c r="F56" s="238" t="s">
        <v>170</v>
      </c>
      <c r="G56" s="239">
        <f>メール用全紙計算!S5</f>
        <v>97270</v>
      </c>
      <c r="H56" s="240"/>
      <c r="I56" s="241"/>
      <c r="J56" s="242"/>
      <c r="K56" s="117"/>
      <c r="L56" s="241"/>
      <c r="M56" s="117"/>
      <c r="P56" s="243"/>
      <c r="Q56" s="117" t="s">
        <v>171</v>
      </c>
      <c r="R56" s="110"/>
      <c r="S56" s="118" t="s">
        <v>54</v>
      </c>
    </row>
    <row r="57" spans="1:19" s="105" customFormat="1" ht="10.5" customHeight="1" thickBot="1">
      <c r="B57" s="106"/>
      <c r="C57" s="107"/>
      <c r="D57" s="108"/>
      <c r="E57" s="106"/>
      <c r="F57" s="107"/>
      <c r="G57" s="108"/>
      <c r="H57" s="106"/>
      <c r="I57" s="107"/>
      <c r="J57" s="108"/>
      <c r="K57" s="106"/>
      <c r="L57" s="107"/>
      <c r="M57" s="108"/>
      <c r="N57" s="106"/>
      <c r="O57" s="107"/>
      <c r="P57" s="108"/>
      <c r="Q57" s="106"/>
      <c r="R57" s="107"/>
      <c r="S57" s="108"/>
    </row>
    <row r="58" spans="1:19" s="105" customFormat="1" ht="15" customHeight="1">
      <c r="B58" s="119" t="s">
        <v>55</v>
      </c>
      <c r="C58" s="120"/>
      <c r="D58" s="121"/>
      <c r="E58" s="122" t="s">
        <v>56</v>
      </c>
      <c r="F58" s="244"/>
      <c r="G58" s="245"/>
      <c r="H58" s="125" t="s">
        <v>57</v>
      </c>
      <c r="I58" s="123"/>
      <c r="J58" s="124"/>
      <c r="K58" s="126" t="s">
        <v>58</v>
      </c>
      <c r="L58" s="123"/>
      <c r="M58" s="127"/>
      <c r="N58" s="126" t="s">
        <v>59</v>
      </c>
      <c r="O58" s="123"/>
      <c r="P58" s="127"/>
      <c r="Q58" s="128" t="s">
        <v>60</v>
      </c>
      <c r="R58" s="123"/>
      <c r="S58" s="129"/>
    </row>
    <row r="59" spans="1:19" s="117" customFormat="1" ht="15" customHeight="1" thickBot="1">
      <c r="B59" s="130" t="s">
        <v>61</v>
      </c>
      <c r="C59" s="131" t="s">
        <v>62</v>
      </c>
      <c r="D59" s="132" t="s">
        <v>63</v>
      </c>
      <c r="E59" s="133" t="s">
        <v>61</v>
      </c>
      <c r="F59" s="131" t="s">
        <v>64</v>
      </c>
      <c r="G59" s="134" t="s">
        <v>65</v>
      </c>
      <c r="H59" s="135" t="s">
        <v>61</v>
      </c>
      <c r="I59" s="131" t="s">
        <v>64</v>
      </c>
      <c r="J59" s="136" t="s">
        <v>65</v>
      </c>
      <c r="K59" s="135" t="s">
        <v>61</v>
      </c>
      <c r="L59" s="131" t="s">
        <v>64</v>
      </c>
      <c r="M59" s="136" t="s">
        <v>65</v>
      </c>
      <c r="N59" s="135" t="s">
        <v>61</v>
      </c>
      <c r="O59" s="131" t="s">
        <v>64</v>
      </c>
      <c r="P59" s="136" t="s">
        <v>65</v>
      </c>
      <c r="Q59" s="135" t="s">
        <v>61</v>
      </c>
      <c r="R59" s="131" t="s">
        <v>64</v>
      </c>
      <c r="S59" s="137" t="s">
        <v>65</v>
      </c>
    </row>
    <row r="60" spans="1:19" s="105" customFormat="1" ht="15" hidden="1" customHeight="1">
      <c r="A60" s="202"/>
      <c r="B60" s="246"/>
      <c r="C60" s="145"/>
      <c r="D60" s="247"/>
      <c r="E60" s="248"/>
      <c r="F60" s="145"/>
      <c r="G60" s="186"/>
      <c r="H60" s="187"/>
      <c r="I60" s="188"/>
      <c r="J60" s="186"/>
      <c r="K60" s="187"/>
      <c r="L60" s="188"/>
      <c r="M60" s="186"/>
      <c r="N60" s="187"/>
      <c r="O60" s="190"/>
      <c r="P60" s="189"/>
      <c r="Q60" s="187"/>
      <c r="R60" s="190"/>
      <c r="S60" s="191"/>
    </row>
    <row r="61" spans="1:19" s="105" customFormat="1" ht="15" hidden="1" customHeight="1">
      <c r="A61" s="202"/>
      <c r="B61" s="249"/>
      <c r="C61" s="151"/>
      <c r="D61" s="250"/>
      <c r="E61" s="251"/>
      <c r="F61" s="151"/>
      <c r="G61" s="196"/>
      <c r="H61" s="197"/>
      <c r="I61" s="198"/>
      <c r="J61" s="196"/>
      <c r="K61" s="197"/>
      <c r="L61" s="198"/>
      <c r="M61" s="196"/>
      <c r="N61" s="197"/>
      <c r="O61" s="199"/>
      <c r="P61" s="200"/>
      <c r="Q61" s="197"/>
      <c r="R61" s="199"/>
      <c r="S61" s="201"/>
    </row>
    <row r="62" spans="1:19" s="105" customFormat="1" ht="15" hidden="1" customHeight="1">
      <c r="A62" s="202"/>
      <c r="B62" s="246"/>
      <c r="C62" s="145"/>
      <c r="D62" s="247"/>
      <c r="E62" s="248"/>
      <c r="F62" s="145"/>
      <c r="G62" s="186"/>
      <c r="H62" s="187"/>
      <c r="I62" s="188"/>
      <c r="J62" s="186"/>
      <c r="K62" s="187"/>
      <c r="L62" s="188"/>
      <c r="M62" s="186"/>
      <c r="N62" s="187"/>
      <c r="O62" s="190"/>
      <c r="P62" s="189"/>
      <c r="Q62" s="187"/>
      <c r="R62" s="190"/>
      <c r="S62" s="191"/>
    </row>
    <row r="63" spans="1:19" s="105" customFormat="1" ht="15" hidden="1" customHeight="1">
      <c r="A63" s="202"/>
      <c r="B63" s="249"/>
      <c r="C63" s="151"/>
      <c r="D63" s="250"/>
      <c r="E63" s="251"/>
      <c r="F63" s="151"/>
      <c r="G63" s="196"/>
      <c r="H63" s="197"/>
      <c r="I63" s="198"/>
      <c r="J63" s="196"/>
      <c r="K63" s="197"/>
      <c r="L63" s="198"/>
      <c r="M63" s="196"/>
      <c r="N63" s="197"/>
      <c r="O63" s="199"/>
      <c r="P63" s="200"/>
      <c r="Q63" s="197"/>
      <c r="R63" s="199"/>
      <c r="S63" s="201"/>
    </row>
    <row r="64" spans="1:19" s="105" customFormat="1" ht="15" hidden="1" customHeight="1">
      <c r="A64" s="202"/>
      <c r="B64" s="249"/>
      <c r="C64" s="151"/>
      <c r="D64" s="250"/>
      <c r="E64" s="251"/>
      <c r="F64" s="151"/>
      <c r="G64" s="196"/>
      <c r="H64" s="197"/>
      <c r="I64" s="198"/>
      <c r="J64" s="196"/>
      <c r="K64" s="197"/>
      <c r="L64" s="198"/>
      <c r="M64" s="196"/>
      <c r="N64" s="197"/>
      <c r="O64" s="199"/>
      <c r="P64" s="200"/>
      <c r="Q64" s="197"/>
      <c r="R64" s="199"/>
      <c r="S64" s="201"/>
    </row>
    <row r="65" spans="1:19" s="105" customFormat="1" ht="15" hidden="1" customHeight="1" thickBot="1">
      <c r="B65" s="252"/>
      <c r="C65" s="151"/>
      <c r="D65" s="250"/>
      <c r="E65" s="253"/>
      <c r="F65" s="198"/>
      <c r="G65" s="196"/>
      <c r="H65" s="197"/>
      <c r="I65" s="198"/>
      <c r="J65" s="196"/>
      <c r="K65" s="197"/>
      <c r="L65" s="198"/>
      <c r="M65" s="196"/>
      <c r="N65" s="197"/>
      <c r="O65" s="199"/>
      <c r="P65" s="200"/>
      <c r="Q65" s="197"/>
      <c r="R65" s="199"/>
      <c r="S65" s="201"/>
    </row>
    <row r="66" spans="1:19" s="105" customFormat="1" ht="15" customHeight="1" thickBot="1">
      <c r="A66" s="202"/>
      <c r="B66" s="254"/>
      <c r="C66" s="198"/>
      <c r="D66" s="250"/>
      <c r="E66" s="1222" t="s">
        <v>172</v>
      </c>
      <c r="F66" s="1223"/>
      <c r="G66" s="1223"/>
      <c r="H66" s="1223"/>
      <c r="I66" s="1223"/>
      <c r="J66" s="1223"/>
      <c r="K66" s="1223"/>
      <c r="L66" s="1223"/>
      <c r="M66" s="1223"/>
      <c r="N66" s="1223"/>
      <c r="O66" s="1223"/>
      <c r="P66" s="1223"/>
      <c r="Q66" s="1223"/>
      <c r="R66" s="1223"/>
      <c r="S66" s="1224"/>
    </row>
    <row r="67" spans="1:19" s="105" customFormat="1" ht="15" customHeight="1">
      <c r="A67" s="202"/>
      <c r="B67" s="254"/>
      <c r="C67" s="198"/>
      <c r="D67" s="250"/>
      <c r="E67" s="255"/>
      <c r="F67" s="193"/>
      <c r="G67" s="256"/>
      <c r="H67" s="257" t="s">
        <v>157</v>
      </c>
      <c r="I67" s="193">
        <v>30</v>
      </c>
      <c r="J67" s="256"/>
      <c r="K67" s="257" t="s">
        <v>161</v>
      </c>
      <c r="L67" s="193">
        <v>180</v>
      </c>
      <c r="M67" s="256"/>
      <c r="N67" s="257" t="s">
        <v>173</v>
      </c>
      <c r="O67" s="258">
        <v>30</v>
      </c>
      <c r="P67" s="259"/>
      <c r="Q67" s="257" t="s">
        <v>174</v>
      </c>
      <c r="R67" s="258">
        <v>140</v>
      </c>
      <c r="S67" s="260"/>
    </row>
    <row r="68" spans="1:19" s="105" customFormat="1" ht="15" customHeight="1">
      <c r="A68" s="202"/>
      <c r="B68" s="254"/>
      <c r="C68" s="198"/>
      <c r="D68" s="250"/>
      <c r="E68" s="251"/>
      <c r="F68" s="198"/>
      <c r="G68" s="196"/>
      <c r="H68" s="197" t="s">
        <v>154</v>
      </c>
      <c r="I68" s="198">
        <v>330</v>
      </c>
      <c r="J68" s="196"/>
      <c r="K68" s="197" t="s">
        <v>175</v>
      </c>
      <c r="L68" s="198">
        <v>440</v>
      </c>
      <c r="M68" s="196"/>
      <c r="N68" s="197"/>
      <c r="O68" s="199"/>
      <c r="P68" s="200"/>
      <c r="Q68" s="197" t="s">
        <v>176</v>
      </c>
      <c r="R68" s="199">
        <v>250</v>
      </c>
      <c r="S68" s="201"/>
    </row>
    <row r="69" spans="1:19" s="105" customFormat="1" ht="15" customHeight="1">
      <c r="A69" s="202"/>
      <c r="B69" s="254"/>
      <c r="C69" s="198"/>
      <c r="D69" s="250"/>
      <c r="E69" s="251"/>
      <c r="F69" s="198"/>
      <c r="G69" s="196"/>
      <c r="H69" s="197" t="s">
        <v>177</v>
      </c>
      <c r="I69" s="198">
        <v>180</v>
      </c>
      <c r="J69" s="196"/>
      <c r="K69" s="197" t="s">
        <v>178</v>
      </c>
      <c r="L69" s="198">
        <v>270</v>
      </c>
      <c r="M69" s="196"/>
      <c r="N69" s="197"/>
      <c r="O69" s="199"/>
      <c r="P69" s="200"/>
      <c r="Q69" s="197" t="s">
        <v>179</v>
      </c>
      <c r="R69" s="199">
        <v>270</v>
      </c>
      <c r="S69" s="201"/>
    </row>
    <row r="70" spans="1:19" s="105" customFormat="1" ht="15" customHeight="1">
      <c r="A70" s="202"/>
      <c r="B70" s="254"/>
      <c r="C70" s="198"/>
      <c r="D70" s="250"/>
      <c r="E70" s="251"/>
      <c r="F70" s="198"/>
      <c r="G70" s="196"/>
      <c r="H70" s="197" t="s">
        <v>150</v>
      </c>
      <c r="I70" s="198">
        <v>60</v>
      </c>
      <c r="J70" s="196"/>
      <c r="K70" s="197" t="s">
        <v>180</v>
      </c>
      <c r="L70" s="198">
        <v>440</v>
      </c>
      <c r="M70" s="196"/>
      <c r="N70" s="197"/>
      <c r="O70" s="199"/>
      <c r="P70" s="200"/>
      <c r="Q70" s="197" t="s">
        <v>181</v>
      </c>
      <c r="R70" s="199">
        <v>560</v>
      </c>
      <c r="S70" s="201"/>
    </row>
    <row r="71" spans="1:19" s="105" customFormat="1" ht="15" customHeight="1">
      <c r="A71" s="202"/>
      <c r="B71" s="254"/>
      <c r="C71" s="198"/>
      <c r="D71" s="250"/>
      <c r="E71" s="251"/>
      <c r="F71" s="198"/>
      <c r="G71" s="196"/>
      <c r="H71" s="197" t="s">
        <v>175</v>
      </c>
      <c r="I71" s="198">
        <v>570</v>
      </c>
      <c r="J71" s="196"/>
      <c r="K71" s="197" t="s">
        <v>182</v>
      </c>
      <c r="L71" s="198">
        <v>130</v>
      </c>
      <c r="M71" s="196"/>
      <c r="N71" s="197"/>
      <c r="O71" s="199"/>
      <c r="P71" s="200"/>
      <c r="Q71" s="197" t="s">
        <v>183</v>
      </c>
      <c r="R71" s="199">
        <v>80</v>
      </c>
      <c r="S71" s="201"/>
    </row>
    <row r="72" spans="1:19" s="105" customFormat="1" ht="15" customHeight="1">
      <c r="A72" s="202"/>
      <c r="B72" s="254"/>
      <c r="C72" s="198"/>
      <c r="D72" s="250"/>
      <c r="E72" s="251"/>
      <c r="F72" s="198"/>
      <c r="G72" s="196"/>
      <c r="H72" s="197" t="s">
        <v>184</v>
      </c>
      <c r="I72" s="198">
        <v>50</v>
      </c>
      <c r="J72" s="196"/>
      <c r="K72" s="197" t="s">
        <v>185</v>
      </c>
      <c r="L72" s="198">
        <v>430</v>
      </c>
      <c r="M72" s="196"/>
      <c r="N72" s="197"/>
      <c r="O72" s="199"/>
      <c r="P72" s="200"/>
      <c r="Q72" s="197" t="s">
        <v>186</v>
      </c>
      <c r="R72" s="199">
        <v>780</v>
      </c>
      <c r="S72" s="201"/>
    </row>
    <row r="73" spans="1:19" s="105" customFormat="1" ht="15" customHeight="1">
      <c r="A73" s="202"/>
      <c r="B73" s="254"/>
      <c r="C73" s="198"/>
      <c r="D73" s="250"/>
      <c r="E73" s="251"/>
      <c r="F73" s="198"/>
      <c r="G73" s="196"/>
      <c r="H73" s="197" t="s">
        <v>187</v>
      </c>
      <c r="I73" s="198">
        <v>200</v>
      </c>
      <c r="J73" s="196"/>
      <c r="K73" s="197" t="s">
        <v>188</v>
      </c>
      <c r="L73" s="198">
        <v>250</v>
      </c>
      <c r="M73" s="196"/>
      <c r="N73" s="197"/>
      <c r="O73" s="199"/>
      <c r="P73" s="200"/>
      <c r="Q73" s="197" t="s">
        <v>189</v>
      </c>
      <c r="R73" s="199">
        <v>160</v>
      </c>
      <c r="S73" s="201"/>
    </row>
    <row r="74" spans="1:19" s="105" customFormat="1" ht="15" customHeight="1">
      <c r="A74" s="202"/>
      <c r="B74" s="254"/>
      <c r="C74" s="198"/>
      <c r="D74" s="250"/>
      <c r="E74" s="251"/>
      <c r="F74" s="198"/>
      <c r="G74" s="196"/>
      <c r="H74" s="197" t="s">
        <v>107</v>
      </c>
      <c r="I74" s="198">
        <v>310</v>
      </c>
      <c r="J74" s="196"/>
      <c r="K74" s="197"/>
      <c r="L74" s="198"/>
      <c r="M74" s="196"/>
      <c r="N74" s="197"/>
      <c r="O74" s="199"/>
      <c r="P74" s="200"/>
      <c r="Q74" s="197"/>
      <c r="R74" s="199"/>
      <c r="S74" s="201"/>
    </row>
    <row r="75" spans="1:19" s="105" customFormat="1" ht="15" customHeight="1">
      <c r="A75" s="202"/>
      <c r="B75" s="254"/>
      <c r="C75" s="198"/>
      <c r="D75" s="250"/>
      <c r="E75" s="251"/>
      <c r="F75" s="198"/>
      <c r="G75" s="196"/>
      <c r="H75" s="197" t="s">
        <v>190</v>
      </c>
      <c r="I75" s="198">
        <v>500</v>
      </c>
      <c r="J75" s="196"/>
      <c r="K75" s="197"/>
      <c r="L75" s="198"/>
      <c r="M75" s="196"/>
      <c r="N75" s="197"/>
      <c r="O75" s="199"/>
      <c r="P75" s="200"/>
      <c r="Q75" s="197"/>
      <c r="R75" s="199"/>
      <c r="S75" s="201"/>
    </row>
    <row r="76" spans="1:19" s="105" customFormat="1" ht="15" customHeight="1">
      <c r="A76" s="202"/>
      <c r="B76" s="254"/>
      <c r="C76" s="198"/>
      <c r="D76" s="250"/>
      <c r="E76" s="251"/>
      <c r="F76" s="198"/>
      <c r="G76" s="196"/>
      <c r="H76" s="197" t="s">
        <v>121</v>
      </c>
      <c r="I76" s="198">
        <v>360</v>
      </c>
      <c r="J76" s="196"/>
      <c r="K76" s="197"/>
      <c r="L76" s="198"/>
      <c r="M76" s="196"/>
      <c r="N76" s="197"/>
      <c r="O76" s="199"/>
      <c r="P76" s="200"/>
      <c r="Q76" s="197"/>
      <c r="R76" s="199"/>
      <c r="S76" s="201"/>
    </row>
    <row r="77" spans="1:19" s="105" customFormat="1" ht="15" customHeight="1">
      <c r="A77" s="202"/>
      <c r="B77" s="254"/>
      <c r="C77" s="198"/>
      <c r="D77" s="250"/>
      <c r="E77" s="251"/>
      <c r="F77" s="198"/>
      <c r="G77" s="196"/>
      <c r="H77" s="197" t="s">
        <v>191</v>
      </c>
      <c r="I77" s="198">
        <v>150</v>
      </c>
      <c r="J77" s="196"/>
      <c r="K77" s="197"/>
      <c r="L77" s="198"/>
      <c r="M77" s="196"/>
      <c r="N77" s="197"/>
      <c r="O77" s="199"/>
      <c r="P77" s="200"/>
      <c r="Q77" s="197"/>
      <c r="R77" s="199"/>
      <c r="S77" s="201"/>
    </row>
    <row r="78" spans="1:19" s="105" customFormat="1" ht="15" customHeight="1">
      <c r="A78" s="202"/>
      <c r="B78" s="254"/>
      <c r="C78" s="198"/>
      <c r="D78" s="250"/>
      <c r="E78" s="251"/>
      <c r="F78" s="198"/>
      <c r="G78" s="196"/>
      <c r="H78" s="197" t="s">
        <v>192</v>
      </c>
      <c r="I78" s="198">
        <v>550</v>
      </c>
      <c r="J78" s="196"/>
      <c r="K78" s="197"/>
      <c r="L78" s="198"/>
      <c r="M78" s="196"/>
      <c r="N78" s="197"/>
      <c r="O78" s="199"/>
      <c r="P78" s="200"/>
      <c r="Q78" s="197"/>
      <c r="R78" s="199"/>
      <c r="S78" s="201"/>
    </row>
    <row r="79" spans="1:19" s="105" customFormat="1" ht="15" customHeight="1">
      <c r="A79" s="202"/>
      <c r="B79" s="254"/>
      <c r="C79" s="198"/>
      <c r="D79" s="250"/>
      <c r="E79" s="251"/>
      <c r="F79" s="198"/>
      <c r="G79" s="196"/>
      <c r="H79" s="197" t="s">
        <v>188</v>
      </c>
      <c r="I79" s="198">
        <v>440</v>
      </c>
      <c r="J79" s="196"/>
      <c r="K79" s="197"/>
      <c r="L79" s="198"/>
      <c r="M79" s="196"/>
      <c r="N79" s="197"/>
      <c r="O79" s="199"/>
      <c r="P79" s="200"/>
      <c r="Q79" s="197"/>
      <c r="R79" s="199"/>
      <c r="S79" s="201"/>
    </row>
    <row r="80" spans="1:19" s="105" customFormat="1" ht="15" customHeight="1">
      <c r="A80" s="202"/>
      <c r="B80" s="254"/>
      <c r="C80" s="198"/>
      <c r="D80" s="250"/>
      <c r="E80" s="251"/>
      <c r="F80" s="198"/>
      <c r="G80" s="196"/>
      <c r="H80" s="197" t="s">
        <v>193</v>
      </c>
      <c r="I80" s="198">
        <v>410</v>
      </c>
      <c r="J80" s="196"/>
      <c r="K80" s="197"/>
      <c r="L80" s="198"/>
      <c r="M80" s="196"/>
      <c r="N80" s="197"/>
      <c r="O80" s="199"/>
      <c r="P80" s="200"/>
      <c r="Q80" s="197"/>
      <c r="R80" s="199"/>
      <c r="S80" s="201"/>
    </row>
    <row r="81" spans="1:19" s="105" customFormat="1" ht="15" customHeight="1">
      <c r="A81" s="202"/>
      <c r="B81" s="254"/>
      <c r="C81" s="198"/>
      <c r="D81" s="250"/>
      <c r="E81" s="251"/>
      <c r="F81" s="198"/>
      <c r="G81" s="196"/>
      <c r="H81" s="197" t="s">
        <v>194</v>
      </c>
      <c r="I81" s="198">
        <v>630</v>
      </c>
      <c r="J81" s="196"/>
      <c r="K81" s="197"/>
      <c r="L81" s="198"/>
      <c r="M81" s="196"/>
      <c r="N81" s="197"/>
      <c r="O81" s="199"/>
      <c r="P81" s="200"/>
      <c r="Q81" s="197"/>
      <c r="R81" s="261"/>
      <c r="S81" s="262"/>
    </row>
    <row r="82" spans="1:19" s="105" customFormat="1" ht="15" customHeight="1">
      <c r="A82" s="202"/>
      <c r="B82" s="254"/>
      <c r="C82" s="198"/>
      <c r="D82" s="250"/>
      <c r="E82" s="251"/>
      <c r="F82" s="198"/>
      <c r="G82" s="196"/>
      <c r="H82" s="197" t="s">
        <v>195</v>
      </c>
      <c r="I82" s="198">
        <v>210</v>
      </c>
      <c r="J82" s="196"/>
      <c r="K82" s="197"/>
      <c r="L82" s="198"/>
      <c r="M82" s="196"/>
      <c r="N82" s="197"/>
      <c r="O82" s="199"/>
      <c r="P82" s="200"/>
      <c r="Q82" s="197"/>
      <c r="R82" s="261"/>
      <c r="S82" s="262"/>
    </row>
    <row r="83" spans="1:19" s="105" customFormat="1" ht="15" customHeight="1">
      <c r="A83" s="202"/>
      <c r="B83" s="254"/>
      <c r="C83" s="198"/>
      <c r="D83" s="250"/>
      <c r="E83" s="251"/>
      <c r="F83" s="198"/>
      <c r="G83" s="196"/>
      <c r="H83" s="197" t="s">
        <v>90</v>
      </c>
      <c r="I83" s="198">
        <v>190</v>
      </c>
      <c r="J83" s="196"/>
      <c r="K83" s="197"/>
      <c r="L83" s="198"/>
      <c r="M83" s="196"/>
      <c r="N83" s="197"/>
      <c r="O83" s="199"/>
      <c r="P83" s="200"/>
      <c r="Q83" s="197"/>
      <c r="R83" s="261"/>
      <c r="S83" s="262"/>
    </row>
    <row r="84" spans="1:19" s="105" customFormat="1" ht="15" customHeight="1">
      <c r="A84" s="202"/>
      <c r="B84" s="254"/>
      <c r="C84" s="198"/>
      <c r="D84" s="250"/>
      <c r="E84" s="251"/>
      <c r="F84" s="198"/>
      <c r="G84" s="196"/>
      <c r="H84" s="197" t="s">
        <v>196</v>
      </c>
      <c r="I84" s="198">
        <v>100</v>
      </c>
      <c r="J84" s="196"/>
      <c r="K84" s="197"/>
      <c r="L84" s="198"/>
      <c r="M84" s="196"/>
      <c r="N84" s="197"/>
      <c r="O84" s="199"/>
      <c r="P84" s="200"/>
      <c r="Q84" s="197"/>
      <c r="R84" s="261"/>
      <c r="S84" s="262"/>
    </row>
    <row r="85" spans="1:19" s="105" customFormat="1" ht="15" customHeight="1">
      <c r="A85" s="202"/>
      <c r="B85" s="254"/>
      <c r="C85" s="198"/>
      <c r="D85" s="250"/>
      <c r="E85" s="251"/>
      <c r="F85" s="198"/>
      <c r="G85" s="196"/>
      <c r="H85" s="197"/>
      <c r="I85" s="198"/>
      <c r="J85" s="196"/>
      <c r="K85" s="197"/>
      <c r="L85" s="198"/>
      <c r="M85" s="196"/>
      <c r="N85" s="197"/>
      <c r="O85" s="199"/>
      <c r="P85" s="200"/>
      <c r="Q85" s="197"/>
      <c r="R85" s="261"/>
      <c r="S85" s="262"/>
    </row>
    <row r="86" spans="1:19" s="105" customFormat="1" ht="15" customHeight="1">
      <c r="A86" s="202"/>
      <c r="B86" s="254"/>
      <c r="C86" s="198"/>
      <c r="D86" s="250"/>
      <c r="E86" s="251"/>
      <c r="F86" s="198"/>
      <c r="G86" s="196"/>
      <c r="H86" s="197"/>
      <c r="I86" s="198"/>
      <c r="J86" s="196"/>
      <c r="K86" s="197"/>
      <c r="L86" s="198"/>
      <c r="M86" s="196"/>
      <c r="N86" s="197"/>
      <c r="O86" s="199"/>
      <c r="P86" s="200"/>
      <c r="Q86" s="197"/>
      <c r="R86" s="261"/>
      <c r="S86" s="262"/>
    </row>
    <row r="87" spans="1:19" s="105" customFormat="1" ht="15" hidden="1" customHeight="1">
      <c r="A87" s="202"/>
      <c r="B87" s="254"/>
      <c r="C87" s="198"/>
      <c r="D87" s="250"/>
      <c r="E87" s="251"/>
      <c r="F87" s="198"/>
      <c r="G87" s="196"/>
      <c r="H87" s="197"/>
      <c r="I87" s="198"/>
      <c r="J87" s="196"/>
      <c r="K87" s="197"/>
      <c r="L87" s="198"/>
      <c r="M87" s="196"/>
      <c r="N87" s="197"/>
      <c r="O87" s="199"/>
      <c r="P87" s="200"/>
      <c r="Q87" s="197"/>
      <c r="R87" s="261"/>
      <c r="S87" s="262"/>
    </row>
    <row r="88" spans="1:19" s="105" customFormat="1" ht="15" hidden="1" customHeight="1">
      <c r="A88" s="202"/>
      <c r="B88" s="254"/>
      <c r="C88" s="198"/>
      <c r="D88" s="250"/>
      <c r="E88" s="251"/>
      <c r="F88" s="198"/>
      <c r="G88" s="196"/>
      <c r="H88" s="197"/>
      <c r="I88" s="198"/>
      <c r="J88" s="196"/>
      <c r="K88" s="197"/>
      <c r="L88" s="198"/>
      <c r="M88" s="196"/>
      <c r="N88" s="197"/>
      <c r="O88" s="199"/>
      <c r="P88" s="200"/>
      <c r="Q88" s="197"/>
      <c r="R88" s="261"/>
      <c r="S88" s="262"/>
    </row>
    <row r="89" spans="1:19" s="105" customFormat="1" ht="15" hidden="1" customHeight="1">
      <c r="A89" s="202"/>
      <c r="B89" s="254"/>
      <c r="C89" s="198"/>
      <c r="D89" s="250"/>
      <c r="E89" s="251"/>
      <c r="F89" s="198"/>
      <c r="G89" s="196"/>
      <c r="H89" s="197"/>
      <c r="I89" s="198"/>
      <c r="J89" s="196"/>
      <c r="K89" s="197"/>
      <c r="L89" s="198"/>
      <c r="M89" s="196"/>
      <c r="N89" s="197"/>
      <c r="O89" s="199"/>
      <c r="P89" s="200"/>
      <c r="Q89" s="197"/>
      <c r="R89" s="261"/>
      <c r="S89" s="262"/>
    </row>
    <row r="90" spans="1:19" s="105" customFormat="1" ht="15" customHeight="1">
      <c r="A90" s="202"/>
      <c r="B90" s="254"/>
      <c r="C90" s="198"/>
      <c r="D90" s="250"/>
      <c r="E90" s="251"/>
      <c r="F90" s="198"/>
      <c r="G90" s="196"/>
      <c r="H90" s="197"/>
      <c r="I90" s="198"/>
      <c r="J90" s="196"/>
      <c r="K90" s="197"/>
      <c r="L90" s="198"/>
      <c r="M90" s="196"/>
      <c r="N90" s="197"/>
      <c r="O90" s="199"/>
      <c r="P90" s="200"/>
      <c r="Q90" s="197"/>
      <c r="R90" s="261"/>
      <c r="S90" s="262"/>
    </row>
    <row r="91" spans="1:19" s="105" customFormat="1" ht="15" customHeight="1">
      <c r="A91" s="202"/>
      <c r="B91" s="254"/>
      <c r="C91" s="198"/>
      <c r="D91" s="250"/>
      <c r="E91" s="251"/>
      <c r="F91" s="198"/>
      <c r="G91" s="196"/>
      <c r="H91" s="197"/>
      <c r="I91" s="198"/>
      <c r="J91" s="196"/>
      <c r="K91" s="197"/>
      <c r="L91" s="198"/>
      <c r="M91" s="196"/>
      <c r="N91" s="197"/>
      <c r="O91" s="199"/>
      <c r="P91" s="200"/>
      <c r="Q91" s="197"/>
      <c r="R91" s="261"/>
      <c r="S91" s="262"/>
    </row>
    <row r="92" spans="1:19" s="105" customFormat="1" ht="15" customHeight="1">
      <c r="A92" s="202"/>
      <c r="B92" s="254"/>
      <c r="C92" s="198"/>
      <c r="D92" s="250"/>
      <c r="E92" s="251"/>
      <c r="F92" s="198"/>
      <c r="G92" s="196"/>
      <c r="H92" s="197"/>
      <c r="I92" s="198"/>
      <c r="J92" s="196"/>
      <c r="K92" s="197"/>
      <c r="L92" s="198"/>
      <c r="M92" s="196"/>
      <c r="N92" s="197"/>
      <c r="O92" s="199"/>
      <c r="P92" s="200"/>
      <c r="Q92" s="197"/>
      <c r="R92" s="261"/>
      <c r="S92" s="262"/>
    </row>
    <row r="93" spans="1:19" s="105" customFormat="1" ht="15" customHeight="1">
      <c r="A93" s="202"/>
      <c r="B93" s="254"/>
      <c r="C93" s="198"/>
      <c r="D93" s="250"/>
      <c r="E93" s="251"/>
      <c r="F93" s="198"/>
      <c r="G93" s="263"/>
      <c r="H93" s="197"/>
      <c r="I93" s="198"/>
      <c r="J93" s="196"/>
      <c r="K93" s="197"/>
      <c r="L93" s="198"/>
      <c r="M93" s="196"/>
      <c r="N93" s="197"/>
      <c r="O93" s="199"/>
      <c r="P93" s="200"/>
      <c r="Q93" s="197"/>
      <c r="R93" s="261"/>
      <c r="S93" s="262"/>
    </row>
    <row r="94" spans="1:19" s="105" customFormat="1" ht="15" customHeight="1" thickBot="1">
      <c r="A94" s="202"/>
      <c r="B94" s="254"/>
      <c r="C94" s="198"/>
      <c r="D94" s="250"/>
      <c r="E94" s="251"/>
      <c r="F94" s="198"/>
      <c r="G94" s="263"/>
      <c r="H94" s="197"/>
      <c r="I94" s="198"/>
      <c r="J94" s="196"/>
      <c r="K94" s="197"/>
      <c r="L94" s="198"/>
      <c r="M94" s="196"/>
      <c r="N94" s="197"/>
      <c r="O94" s="199"/>
      <c r="P94" s="200"/>
      <c r="Q94" s="197"/>
      <c r="R94" s="261"/>
      <c r="S94" s="262"/>
    </row>
    <row r="95" spans="1:19" s="105" customFormat="1" ht="15" customHeight="1" thickBot="1">
      <c r="A95" s="202"/>
      <c r="B95" s="1225" t="s">
        <v>197</v>
      </c>
      <c r="C95" s="1226"/>
      <c r="D95" s="1226"/>
      <c r="E95" s="1226"/>
      <c r="F95" s="1226"/>
      <c r="G95" s="1226"/>
      <c r="H95" s="1226"/>
      <c r="I95" s="1226"/>
      <c r="J95" s="1226"/>
      <c r="K95" s="1226"/>
      <c r="L95" s="1226"/>
      <c r="M95" s="1226"/>
      <c r="N95" s="1226"/>
      <c r="O95" s="1226"/>
      <c r="P95" s="1226"/>
      <c r="Q95" s="1226"/>
      <c r="R95" s="1226"/>
      <c r="S95" s="1227"/>
    </row>
    <row r="96" spans="1:19" s="105" customFormat="1" ht="15" customHeight="1">
      <c r="A96" s="202"/>
      <c r="B96" s="264" t="s">
        <v>198</v>
      </c>
      <c r="C96" s="265">
        <v>1810</v>
      </c>
      <c r="D96" s="266"/>
      <c r="E96" s="248" t="s">
        <v>198</v>
      </c>
      <c r="F96" s="145">
        <v>1670</v>
      </c>
      <c r="G96" s="267"/>
      <c r="H96" s="187" t="s">
        <v>199</v>
      </c>
      <c r="I96" s="188">
        <v>50</v>
      </c>
      <c r="J96" s="186"/>
      <c r="K96" s="187" t="s">
        <v>199</v>
      </c>
      <c r="L96" s="188">
        <v>50</v>
      </c>
      <c r="M96" s="186"/>
      <c r="N96" s="187" t="s">
        <v>199</v>
      </c>
      <c r="O96" s="190">
        <v>10</v>
      </c>
      <c r="P96" s="189"/>
      <c r="Q96" s="187" t="s">
        <v>199</v>
      </c>
      <c r="R96" s="190">
        <v>30</v>
      </c>
      <c r="S96" s="191"/>
    </row>
    <row r="97" spans="1:19" s="105" customFormat="1" ht="15" customHeight="1">
      <c r="A97" s="202"/>
      <c r="B97" s="249" t="s">
        <v>200</v>
      </c>
      <c r="C97" s="151">
        <v>2180</v>
      </c>
      <c r="D97" s="250"/>
      <c r="E97" s="251" t="s">
        <v>200</v>
      </c>
      <c r="F97" s="151">
        <v>2070</v>
      </c>
      <c r="G97" s="268"/>
      <c r="H97" s="197" t="s">
        <v>201</v>
      </c>
      <c r="I97" s="198">
        <v>30</v>
      </c>
      <c r="J97" s="196"/>
      <c r="K97" s="197" t="s">
        <v>201</v>
      </c>
      <c r="L97" s="198">
        <v>50</v>
      </c>
      <c r="M97" s="196"/>
      <c r="N97" s="154"/>
      <c r="O97" s="151"/>
      <c r="P97" s="200"/>
      <c r="Q97" s="197" t="s">
        <v>201</v>
      </c>
      <c r="R97" s="199">
        <v>30</v>
      </c>
      <c r="S97" s="201"/>
    </row>
    <row r="98" spans="1:19" s="105" customFormat="1" ht="15" customHeight="1">
      <c r="A98" s="202"/>
      <c r="B98" s="246" t="s">
        <v>202</v>
      </c>
      <c r="C98" s="145">
        <v>1080</v>
      </c>
      <c r="D98" s="247"/>
      <c r="E98" s="248" t="s">
        <v>202</v>
      </c>
      <c r="F98" s="145">
        <v>1040</v>
      </c>
      <c r="G98" s="269"/>
      <c r="H98" s="187" t="s">
        <v>203</v>
      </c>
      <c r="I98" s="188">
        <v>10</v>
      </c>
      <c r="J98" s="186"/>
      <c r="K98" s="187" t="s">
        <v>203</v>
      </c>
      <c r="L98" s="188">
        <v>20</v>
      </c>
      <c r="M98" s="186"/>
      <c r="N98" s="144"/>
      <c r="O98" s="145"/>
      <c r="P98" s="189"/>
      <c r="Q98" s="187" t="s">
        <v>203</v>
      </c>
      <c r="R98" s="190">
        <v>10</v>
      </c>
      <c r="S98" s="191"/>
    </row>
    <row r="99" spans="1:19" s="105" customFormat="1" ht="15" customHeight="1">
      <c r="A99" s="202"/>
      <c r="B99" s="249"/>
      <c r="C99" s="151"/>
      <c r="D99" s="250"/>
      <c r="E99" s="251"/>
      <c r="F99" s="151"/>
      <c r="G99" s="263"/>
      <c r="H99" s="197"/>
      <c r="I99" s="198"/>
      <c r="J99" s="196"/>
      <c r="K99" s="197"/>
      <c r="L99" s="198"/>
      <c r="M99" s="196"/>
      <c r="N99" s="197"/>
      <c r="O99" s="199"/>
      <c r="P99" s="200"/>
      <c r="Q99" s="197"/>
      <c r="R99" s="261"/>
      <c r="S99" s="262"/>
    </row>
    <row r="100" spans="1:19" s="105" customFormat="1" ht="15" customHeight="1">
      <c r="A100" s="202"/>
      <c r="B100" s="249"/>
      <c r="C100" s="151"/>
      <c r="D100" s="250"/>
      <c r="E100" s="251"/>
      <c r="F100" s="151"/>
      <c r="G100" s="263"/>
      <c r="H100" s="197"/>
      <c r="I100" s="198"/>
      <c r="J100" s="196"/>
      <c r="K100" s="197"/>
      <c r="L100" s="198"/>
      <c r="M100" s="196"/>
      <c r="N100" s="197"/>
      <c r="O100" s="199"/>
      <c r="P100" s="200"/>
      <c r="Q100" s="197"/>
      <c r="R100" s="261"/>
      <c r="S100" s="262"/>
    </row>
    <row r="101" spans="1:19" s="105" customFormat="1" ht="15" customHeight="1">
      <c r="A101" s="202"/>
      <c r="B101" s="249"/>
      <c r="C101" s="151"/>
      <c r="D101" s="250"/>
      <c r="E101" s="251"/>
      <c r="F101" s="151"/>
      <c r="G101" s="263"/>
      <c r="H101" s="197"/>
      <c r="I101" s="198"/>
      <c r="J101" s="196"/>
      <c r="K101" s="197"/>
      <c r="L101" s="198"/>
      <c r="M101" s="196"/>
      <c r="N101" s="197"/>
      <c r="O101" s="199"/>
      <c r="P101" s="200"/>
      <c r="Q101" s="197"/>
      <c r="R101" s="261"/>
      <c r="S101" s="262"/>
    </row>
    <row r="102" spans="1:19" s="105" customFormat="1" ht="15" customHeight="1">
      <c r="A102" s="202"/>
      <c r="B102" s="249" t="s">
        <v>204</v>
      </c>
      <c r="C102" s="151">
        <f>SUM(C8:C50)+SUM(C60:C95)</f>
        <v>82520</v>
      </c>
      <c r="D102" s="270">
        <f>SUM(D8:D50)+SUM(D60:D95)</f>
        <v>0</v>
      </c>
      <c r="E102" s="251" t="s">
        <v>205</v>
      </c>
      <c r="F102" s="151">
        <f>SUM(F8:F50)+SUM(F60:F95)</f>
        <v>78210</v>
      </c>
      <c r="G102" s="271">
        <f>SUM(G8:G50)+SUM(G60:G95)</f>
        <v>0</v>
      </c>
      <c r="H102" s="154" t="s">
        <v>205</v>
      </c>
      <c r="I102" s="151">
        <f>SUM(I8:I50)+SUM(I60:I95)</f>
        <v>5450</v>
      </c>
      <c r="J102" s="151">
        <f>SUM(J8:J50)+SUM(J60:J95)</f>
        <v>0</v>
      </c>
      <c r="K102" s="197" t="s">
        <v>204</v>
      </c>
      <c r="L102" s="198">
        <f>SUM(L8:L50)+SUM(L60:L95)</f>
        <v>3890</v>
      </c>
      <c r="M102" s="151">
        <f>SUM(M8:M50)+SUM(M60:M95)</f>
        <v>0</v>
      </c>
      <c r="N102" s="154" t="s">
        <v>205</v>
      </c>
      <c r="O102" s="199">
        <f>SUM(O8:O50)+SUM(O60:O95)</f>
        <v>620</v>
      </c>
      <c r="P102" s="151">
        <f>SUM(P8:P50)+SUM(P60:P95)</f>
        <v>0</v>
      </c>
      <c r="Q102" s="154" t="s">
        <v>205</v>
      </c>
      <c r="R102" s="261">
        <f>SUM(R8:R50)+SUM(R60:R95)</f>
        <v>4030</v>
      </c>
      <c r="S102" s="272">
        <f>SUM(S8:S50)+SUM(S60:S95)</f>
        <v>0</v>
      </c>
    </row>
    <row r="103" spans="1:19" s="105" customFormat="1" ht="15" customHeight="1">
      <c r="A103" s="202"/>
      <c r="B103" s="249" t="s">
        <v>206</v>
      </c>
      <c r="C103" s="151">
        <f>SUM(C96:C101)</f>
        <v>5070</v>
      </c>
      <c r="D103" s="270">
        <f>SUM(D96:D101)</f>
        <v>0</v>
      </c>
      <c r="E103" s="251" t="s">
        <v>207</v>
      </c>
      <c r="F103" s="151">
        <f>SUM(F96:F101)</f>
        <v>4780</v>
      </c>
      <c r="G103" s="151">
        <f>SUM(G96:G101)</f>
        <v>0</v>
      </c>
      <c r="H103" s="154" t="s">
        <v>207</v>
      </c>
      <c r="I103" s="151">
        <f>SUM(I96:I101)</f>
        <v>90</v>
      </c>
      <c r="J103" s="151">
        <f>SUM(J96:J101)</f>
        <v>0</v>
      </c>
      <c r="K103" s="197" t="s">
        <v>206</v>
      </c>
      <c r="L103" s="198">
        <f>SUM(L96:L101)</f>
        <v>120</v>
      </c>
      <c r="M103" s="151">
        <f>SUM(M96:M101)</f>
        <v>0</v>
      </c>
      <c r="N103" s="154" t="s">
        <v>207</v>
      </c>
      <c r="O103" s="199">
        <f>SUM(O96:O101)</f>
        <v>10</v>
      </c>
      <c r="P103" s="151">
        <f>SUM(P96:P101)</f>
        <v>0</v>
      </c>
      <c r="Q103" s="154" t="s">
        <v>207</v>
      </c>
      <c r="R103" s="261">
        <f>SUM(R96:R101)</f>
        <v>70</v>
      </c>
      <c r="S103" s="272">
        <f>SUM(S96:S101)</f>
        <v>0</v>
      </c>
    </row>
    <row r="104" spans="1:19" s="105" customFormat="1" ht="15" customHeight="1" thickBot="1">
      <c r="A104" s="202"/>
      <c r="B104" s="273" t="s">
        <v>208</v>
      </c>
      <c r="C104" s="274">
        <f>SUM(C102:C103)</f>
        <v>87590</v>
      </c>
      <c r="D104" s="275">
        <f>SUM(D102:D103)</f>
        <v>0</v>
      </c>
      <c r="E104" s="276" t="s">
        <v>209</v>
      </c>
      <c r="F104" s="277">
        <f>SUM(F102:F103)</f>
        <v>82990</v>
      </c>
      <c r="G104" s="278">
        <f>SUM(G102:G103)</f>
        <v>0</v>
      </c>
      <c r="H104" s="279" t="s">
        <v>210</v>
      </c>
      <c r="I104" s="280">
        <f>SUM(I102:I103)</f>
        <v>5540</v>
      </c>
      <c r="J104" s="280">
        <f>SUM(J102:J103)</f>
        <v>0</v>
      </c>
      <c r="K104" s="281" t="s">
        <v>211</v>
      </c>
      <c r="L104" s="274">
        <f>SUM(L102:L103)</f>
        <v>4010</v>
      </c>
      <c r="M104" s="280">
        <f>SUM(M102:M103)</f>
        <v>0</v>
      </c>
      <c r="N104" s="279" t="s">
        <v>212</v>
      </c>
      <c r="O104" s="282">
        <f>SUM(O102:O103)</f>
        <v>630</v>
      </c>
      <c r="P104" s="280">
        <f>SUM(P102:P103)</f>
        <v>0</v>
      </c>
      <c r="Q104" s="279" t="s">
        <v>213</v>
      </c>
      <c r="R104" s="283">
        <f>SUM(R102:R103)</f>
        <v>4100</v>
      </c>
      <c r="S104" s="284">
        <f>SUM(S102:S103)</f>
        <v>0</v>
      </c>
    </row>
    <row r="105" spans="1:19" s="105" customFormat="1" ht="12.75" customHeight="1">
      <c r="B105" s="285"/>
      <c r="C105" s="286"/>
      <c r="D105" s="108"/>
      <c r="E105" s="106"/>
      <c r="F105" s="107"/>
      <c r="G105" s="108"/>
      <c r="H105" s="106"/>
      <c r="I105" s="107"/>
      <c r="J105" s="108"/>
      <c r="K105" s="106"/>
      <c r="L105" s="287"/>
      <c r="M105" s="108"/>
      <c r="N105" s="288"/>
      <c r="O105" s="289"/>
      <c r="P105" s="290"/>
      <c r="Q105" s="106"/>
      <c r="R105" s="1215">
        <v>46054</v>
      </c>
      <c r="S105" s="1216"/>
    </row>
    <row r="106" spans="1:19" s="291" customFormat="1" ht="6" customHeight="1" thickBot="1">
      <c r="B106" s="292"/>
      <c r="C106" s="293"/>
      <c r="D106" s="294"/>
      <c r="E106" s="292"/>
      <c r="F106" s="293"/>
      <c r="G106" s="294"/>
      <c r="H106" s="292"/>
      <c r="I106" s="293"/>
      <c r="J106" s="294"/>
      <c r="K106" s="292"/>
      <c r="L106" s="293"/>
      <c r="M106" s="294"/>
      <c r="N106" s="295"/>
      <c r="O106" s="1228"/>
      <c r="P106" s="1228"/>
      <c r="Q106" s="295"/>
      <c r="R106" s="1228"/>
      <c r="S106" s="1228"/>
    </row>
    <row r="107" spans="1:19" s="96" customFormat="1" ht="21" customHeight="1">
      <c r="B107" s="85" t="s">
        <v>42</v>
      </c>
      <c r="C107" s="86"/>
      <c r="D107" s="87"/>
      <c r="E107" s="86"/>
      <c r="F107" s="86"/>
      <c r="G107" s="86"/>
      <c r="H107" s="86"/>
      <c r="I107" s="88" t="s">
        <v>43</v>
      </c>
      <c r="J107" s="89"/>
      <c r="K107" s="90"/>
      <c r="L107" s="90"/>
      <c r="M107" s="91"/>
      <c r="N107" s="92"/>
      <c r="O107" s="93" t="s">
        <v>44</v>
      </c>
      <c r="P107" s="94"/>
      <c r="Q107" s="86"/>
      <c r="R107" s="94"/>
      <c r="S107" s="95"/>
    </row>
    <row r="108" spans="1:19" s="96" customFormat="1" ht="21" customHeight="1" thickBot="1">
      <c r="B108" s="97" t="s">
        <v>45</v>
      </c>
      <c r="C108" s="98"/>
      <c r="D108" s="99">
        <f>メール用全紙計算!T33</f>
        <v>0</v>
      </c>
      <c r="E108" s="100"/>
      <c r="F108" s="100"/>
      <c r="G108" s="100"/>
      <c r="H108" s="100"/>
      <c r="I108" s="101" t="s">
        <v>46</v>
      </c>
      <c r="J108" s="102"/>
      <c r="K108" s="100"/>
      <c r="L108" s="100"/>
      <c r="M108" s="103"/>
      <c r="N108" s="104"/>
      <c r="O108" s="101" t="s">
        <v>47</v>
      </c>
      <c r="P108" s="1217"/>
      <c r="Q108" s="1218"/>
      <c r="R108" s="1218"/>
      <c r="S108" s="1219"/>
    </row>
    <row r="109" spans="1:19" s="117" customFormat="1" ht="10.5" customHeight="1">
      <c r="B109" s="296"/>
      <c r="C109" s="107"/>
      <c r="D109" s="108"/>
      <c r="E109" s="296"/>
      <c r="F109" s="107"/>
      <c r="G109" s="108"/>
      <c r="H109" s="296"/>
      <c r="I109" s="107"/>
      <c r="J109" s="108"/>
      <c r="K109" s="296"/>
      <c r="L109" s="107"/>
      <c r="M109" s="108"/>
      <c r="N109" s="296"/>
      <c r="O109" s="107"/>
      <c r="P109" s="297"/>
      <c r="Q109" s="296"/>
      <c r="R109" s="107"/>
      <c r="S109" s="297"/>
    </row>
    <row r="110" spans="1:19" s="117" customFormat="1" ht="18" customHeight="1">
      <c r="B110" s="298" t="s">
        <v>214</v>
      </c>
      <c r="C110" s="110"/>
      <c r="D110" s="111" t="s">
        <v>49</v>
      </c>
      <c r="E110" s="112">
        <f>+G124+J124+M124+P124+S124</f>
        <v>0</v>
      </c>
      <c r="F110" s="111" t="s">
        <v>50</v>
      </c>
      <c r="G110" s="112">
        <f>メール用全紙計算!S8</f>
        <v>9320</v>
      </c>
      <c r="H110" s="240"/>
      <c r="I110" s="241"/>
      <c r="J110" s="243"/>
      <c r="L110" s="110"/>
      <c r="M110" s="243"/>
      <c r="O110" s="110"/>
      <c r="P110" s="299"/>
      <c r="R110" s="110"/>
      <c r="S110" s="118" t="s">
        <v>54</v>
      </c>
    </row>
    <row r="111" spans="1:19" s="105" customFormat="1" ht="10.5" customHeight="1" thickBot="1">
      <c r="B111" s="106"/>
      <c r="C111" s="107"/>
      <c r="D111" s="108"/>
      <c r="E111" s="106"/>
      <c r="F111" s="107"/>
      <c r="G111" s="108"/>
      <c r="H111" s="106"/>
      <c r="I111" s="107"/>
      <c r="J111" s="108"/>
      <c r="K111" s="106"/>
      <c r="L111" s="107"/>
      <c r="M111" s="108"/>
      <c r="N111" s="106"/>
      <c r="O111" s="107"/>
      <c r="P111" s="108"/>
      <c r="Q111" s="106"/>
      <c r="R111" s="107"/>
      <c r="S111" s="108"/>
    </row>
    <row r="112" spans="1:19" s="117" customFormat="1" ht="15">
      <c r="B112" s="119" t="s">
        <v>55</v>
      </c>
      <c r="C112" s="120"/>
      <c r="D112" s="121"/>
      <c r="E112" s="122" t="s">
        <v>56</v>
      </c>
      <c r="F112" s="123"/>
      <c r="G112" s="124"/>
      <c r="H112" s="125" t="s">
        <v>57</v>
      </c>
      <c r="I112" s="123"/>
      <c r="J112" s="124"/>
      <c r="K112" s="126" t="s">
        <v>58</v>
      </c>
      <c r="L112" s="123"/>
      <c r="M112" s="127"/>
      <c r="N112" s="126" t="s">
        <v>59</v>
      </c>
      <c r="O112" s="123"/>
      <c r="P112" s="127"/>
      <c r="Q112" s="128" t="s">
        <v>60</v>
      </c>
      <c r="R112" s="123"/>
      <c r="S112" s="129"/>
    </row>
    <row r="113" spans="2:19" s="117" customFormat="1" ht="15" customHeight="1">
      <c r="B113" s="130" t="s">
        <v>61</v>
      </c>
      <c r="C113" s="131" t="s">
        <v>62</v>
      </c>
      <c r="D113" s="132" t="s">
        <v>63</v>
      </c>
      <c r="E113" s="133" t="s">
        <v>61</v>
      </c>
      <c r="F113" s="131" t="s">
        <v>64</v>
      </c>
      <c r="G113" s="134" t="s">
        <v>65</v>
      </c>
      <c r="H113" s="135" t="s">
        <v>61</v>
      </c>
      <c r="I113" s="131" t="s">
        <v>64</v>
      </c>
      <c r="J113" s="136" t="s">
        <v>65</v>
      </c>
      <c r="K113" s="135" t="s">
        <v>61</v>
      </c>
      <c r="L113" s="131" t="s">
        <v>64</v>
      </c>
      <c r="M113" s="136" t="s">
        <v>65</v>
      </c>
      <c r="N113" s="135" t="s">
        <v>61</v>
      </c>
      <c r="O113" s="131" t="s">
        <v>64</v>
      </c>
      <c r="P113" s="136" t="s">
        <v>65</v>
      </c>
      <c r="Q113" s="135" t="s">
        <v>61</v>
      </c>
      <c r="R113" s="131" t="s">
        <v>64</v>
      </c>
      <c r="S113" s="137" t="s">
        <v>65</v>
      </c>
    </row>
    <row r="114" spans="2:19" s="117" customFormat="1" ht="15" customHeight="1">
      <c r="B114" s="300" t="s">
        <v>215</v>
      </c>
      <c r="C114" s="265">
        <v>1540</v>
      </c>
      <c r="D114" s="301"/>
      <c r="E114" s="302" t="s">
        <v>215</v>
      </c>
      <c r="F114" s="265">
        <v>1480</v>
      </c>
      <c r="G114" s="303"/>
      <c r="H114" s="304"/>
      <c r="I114" s="265"/>
      <c r="J114" s="303"/>
      <c r="K114" s="304" t="s">
        <v>216</v>
      </c>
      <c r="L114" s="265">
        <v>30</v>
      </c>
      <c r="M114" s="303"/>
      <c r="N114" s="304" t="s">
        <v>216</v>
      </c>
      <c r="O114" s="265">
        <v>10</v>
      </c>
      <c r="P114" s="303"/>
      <c r="Q114" s="304" t="s">
        <v>216</v>
      </c>
      <c r="R114" s="265">
        <v>20</v>
      </c>
      <c r="S114" s="305"/>
    </row>
    <row r="115" spans="2:19" s="117" customFormat="1" ht="15" customHeight="1">
      <c r="B115" s="306" t="s">
        <v>217</v>
      </c>
      <c r="C115" s="307">
        <v>940</v>
      </c>
      <c r="D115" s="308"/>
      <c r="E115" s="309" t="s">
        <v>217</v>
      </c>
      <c r="F115" s="307">
        <v>890</v>
      </c>
      <c r="G115" s="310"/>
      <c r="H115" s="311"/>
      <c r="I115" s="307"/>
      <c r="J115" s="310"/>
      <c r="K115" s="311" t="s">
        <v>218</v>
      </c>
      <c r="L115" s="307">
        <v>20</v>
      </c>
      <c r="M115" s="310"/>
      <c r="N115" s="311" t="s">
        <v>218</v>
      </c>
      <c r="O115" s="307">
        <v>10</v>
      </c>
      <c r="P115" s="310"/>
      <c r="Q115" s="311" t="s">
        <v>218</v>
      </c>
      <c r="R115" s="312">
        <v>20</v>
      </c>
      <c r="S115" s="313"/>
    </row>
    <row r="116" spans="2:19" s="117" customFormat="1" ht="15" customHeight="1">
      <c r="B116" s="300" t="s">
        <v>219</v>
      </c>
      <c r="C116" s="265">
        <v>1000</v>
      </c>
      <c r="D116" s="314"/>
      <c r="E116" s="302" t="s">
        <v>219</v>
      </c>
      <c r="F116" s="265">
        <v>940</v>
      </c>
      <c r="G116" s="303"/>
      <c r="H116" s="304"/>
      <c r="I116" s="265"/>
      <c r="J116" s="303"/>
      <c r="K116" s="304" t="s">
        <v>220</v>
      </c>
      <c r="L116" s="265">
        <v>30</v>
      </c>
      <c r="M116" s="303"/>
      <c r="N116" s="304" t="s">
        <v>220</v>
      </c>
      <c r="O116" s="265">
        <v>10</v>
      </c>
      <c r="P116" s="303"/>
      <c r="Q116" s="304" t="s">
        <v>220</v>
      </c>
      <c r="R116" s="315">
        <v>20</v>
      </c>
      <c r="S116" s="316"/>
    </row>
    <row r="117" spans="2:19" s="117" customFormat="1" ht="15" customHeight="1">
      <c r="B117" s="306" t="s">
        <v>221</v>
      </c>
      <c r="C117" s="307">
        <v>1350</v>
      </c>
      <c r="D117" s="308"/>
      <c r="E117" s="309" t="s">
        <v>221</v>
      </c>
      <c r="F117" s="307">
        <v>1270</v>
      </c>
      <c r="G117" s="310"/>
      <c r="H117" s="311"/>
      <c r="I117" s="307"/>
      <c r="J117" s="310"/>
      <c r="K117" s="311" t="s">
        <v>222</v>
      </c>
      <c r="L117" s="307">
        <v>30</v>
      </c>
      <c r="M117" s="310"/>
      <c r="N117" s="311" t="s">
        <v>222</v>
      </c>
      <c r="O117" s="307">
        <v>10</v>
      </c>
      <c r="P117" s="310"/>
      <c r="Q117" s="311" t="s">
        <v>222</v>
      </c>
      <c r="R117" s="312">
        <v>40</v>
      </c>
      <c r="S117" s="313"/>
    </row>
    <row r="118" spans="2:19" s="117" customFormat="1" ht="15" customHeight="1">
      <c r="B118" s="300" t="s">
        <v>223</v>
      </c>
      <c r="C118" s="265">
        <v>2080</v>
      </c>
      <c r="D118" s="314"/>
      <c r="E118" s="302" t="s">
        <v>223</v>
      </c>
      <c r="F118" s="265">
        <v>1950</v>
      </c>
      <c r="G118" s="303"/>
      <c r="H118" s="304" t="s">
        <v>224</v>
      </c>
      <c r="I118" s="265">
        <v>10</v>
      </c>
      <c r="J118" s="303"/>
      <c r="K118" s="304" t="s">
        <v>224</v>
      </c>
      <c r="L118" s="265">
        <v>70</v>
      </c>
      <c r="M118" s="303"/>
      <c r="N118" s="304" t="s">
        <v>224</v>
      </c>
      <c r="O118" s="265">
        <v>20</v>
      </c>
      <c r="P118" s="303"/>
      <c r="Q118" s="304" t="s">
        <v>225</v>
      </c>
      <c r="R118" s="315">
        <v>30</v>
      </c>
      <c r="S118" s="316"/>
    </row>
    <row r="119" spans="2:19" s="117" customFormat="1" ht="15" customHeight="1" thickBot="1">
      <c r="B119" s="306" t="s">
        <v>226</v>
      </c>
      <c r="C119" s="307">
        <v>1810</v>
      </c>
      <c r="D119" s="308"/>
      <c r="E119" s="309" t="s">
        <v>226</v>
      </c>
      <c r="F119" s="307">
        <v>1710</v>
      </c>
      <c r="G119" s="317"/>
      <c r="H119" s="318" t="s">
        <v>227</v>
      </c>
      <c r="I119" s="312">
        <v>30</v>
      </c>
      <c r="J119" s="317"/>
      <c r="K119" s="311" t="s">
        <v>227</v>
      </c>
      <c r="L119" s="307">
        <v>40</v>
      </c>
      <c r="M119" s="310"/>
      <c r="N119" s="311" t="s">
        <v>227</v>
      </c>
      <c r="O119" s="307">
        <v>10</v>
      </c>
      <c r="P119" s="310"/>
      <c r="Q119" s="311" t="s">
        <v>227</v>
      </c>
      <c r="R119" s="312">
        <v>20</v>
      </c>
      <c r="S119" s="313"/>
    </row>
    <row r="120" spans="2:19" s="117" customFormat="1" ht="15" customHeight="1" thickBot="1">
      <c r="B120" s="306"/>
      <c r="C120" s="307"/>
      <c r="D120" s="308"/>
      <c r="E120" s="1222" t="s">
        <v>172</v>
      </c>
      <c r="F120" s="1223"/>
      <c r="G120" s="1223"/>
      <c r="H120" s="1223"/>
      <c r="I120" s="1223"/>
      <c r="J120" s="1223"/>
      <c r="K120" s="1223"/>
      <c r="L120" s="1223"/>
      <c r="M120" s="1223"/>
      <c r="N120" s="1223"/>
      <c r="O120" s="1223"/>
      <c r="P120" s="1223"/>
      <c r="Q120" s="1223"/>
      <c r="R120" s="1223"/>
      <c r="S120" s="1224"/>
    </row>
    <row r="121" spans="2:19" s="117" customFormat="1" ht="15" customHeight="1">
      <c r="B121" s="306"/>
      <c r="C121" s="307"/>
      <c r="D121" s="319"/>
      <c r="E121" s="320"/>
      <c r="F121" s="321"/>
      <c r="G121" s="322"/>
      <c r="H121" s="311" t="s">
        <v>215</v>
      </c>
      <c r="I121" s="312">
        <v>240</v>
      </c>
      <c r="J121" s="317"/>
      <c r="K121" s="311"/>
      <c r="L121" s="307"/>
      <c r="M121" s="310"/>
      <c r="N121" s="311"/>
      <c r="O121" s="312"/>
      <c r="P121" s="310"/>
      <c r="Q121" s="311"/>
      <c r="R121" s="312"/>
      <c r="S121" s="313"/>
    </row>
    <row r="122" spans="2:19" s="117" customFormat="1" ht="15" customHeight="1">
      <c r="B122" s="323"/>
      <c r="C122" s="307"/>
      <c r="D122" s="324"/>
      <c r="E122" s="325"/>
      <c r="F122" s="321"/>
      <c r="G122" s="322"/>
      <c r="H122" s="311" t="s">
        <v>219</v>
      </c>
      <c r="I122" s="312">
        <v>360</v>
      </c>
      <c r="J122" s="317"/>
      <c r="K122" s="311"/>
      <c r="L122" s="307"/>
      <c r="M122" s="310"/>
      <c r="N122" s="326"/>
      <c r="O122" s="321"/>
      <c r="P122" s="310"/>
      <c r="Q122" s="326"/>
      <c r="R122" s="321"/>
      <c r="S122" s="327"/>
    </row>
    <row r="123" spans="2:19" s="117" customFormat="1" ht="15" customHeight="1">
      <c r="B123" s="323"/>
      <c r="C123" s="307"/>
      <c r="D123" s="324"/>
      <c r="E123" s="325"/>
      <c r="F123" s="321"/>
      <c r="G123" s="322"/>
      <c r="H123" s="311"/>
      <c r="I123" s="312"/>
      <c r="J123" s="317"/>
      <c r="K123" s="326"/>
      <c r="L123" s="321"/>
      <c r="M123" s="322"/>
      <c r="N123" s="326"/>
      <c r="O123" s="321"/>
      <c r="P123" s="322"/>
      <c r="Q123" s="326"/>
      <c r="R123" s="321"/>
      <c r="S123" s="327"/>
    </row>
    <row r="124" spans="2:19" s="117" customFormat="1" ht="15" customHeight="1" thickBot="1">
      <c r="B124" s="273" t="s">
        <v>208</v>
      </c>
      <c r="C124" s="328">
        <f>SUM(C114:C123)</f>
        <v>8720</v>
      </c>
      <c r="D124" s="329">
        <f>SUM(D114:D123)</f>
        <v>0</v>
      </c>
      <c r="E124" s="276" t="s">
        <v>209</v>
      </c>
      <c r="F124" s="328">
        <f>SUM(F114:F123)</f>
        <v>8240</v>
      </c>
      <c r="G124" s="330">
        <f>SUM(G114:G123)</f>
        <v>0</v>
      </c>
      <c r="H124" s="279" t="s">
        <v>210</v>
      </c>
      <c r="I124" s="328">
        <f>SUM(I114:I123)</f>
        <v>640</v>
      </c>
      <c r="J124" s="330">
        <f>SUM(J114:J123)</f>
        <v>0</v>
      </c>
      <c r="K124" s="281" t="s">
        <v>211</v>
      </c>
      <c r="L124" s="328">
        <f>SUM(L114:L123)</f>
        <v>220</v>
      </c>
      <c r="M124" s="330">
        <f>SUM(M114:M123)</f>
        <v>0</v>
      </c>
      <c r="N124" s="279" t="s">
        <v>212</v>
      </c>
      <c r="O124" s="328">
        <f>SUM(O114:O123)</f>
        <v>70</v>
      </c>
      <c r="P124" s="330">
        <f>SUM(P114:P123)</f>
        <v>0</v>
      </c>
      <c r="Q124" s="279" t="s">
        <v>213</v>
      </c>
      <c r="R124" s="328">
        <f>SUM(R114:R123)</f>
        <v>150</v>
      </c>
      <c r="S124" s="331">
        <f>SUM(S114:S123)</f>
        <v>0</v>
      </c>
    </row>
    <row r="125" spans="2:19" s="117" customFormat="1" ht="10.5" customHeight="1">
      <c r="B125" s="332"/>
      <c r="C125" s="333"/>
      <c r="D125" s="334"/>
      <c r="E125" s="335"/>
      <c r="F125" s="336"/>
      <c r="G125" s="334"/>
      <c r="H125" s="335"/>
      <c r="I125" s="336"/>
      <c r="J125" s="334"/>
      <c r="K125" s="335"/>
      <c r="L125" s="336"/>
      <c r="M125" s="334"/>
      <c r="N125" s="335"/>
      <c r="O125" s="336"/>
      <c r="P125" s="334"/>
      <c r="Q125" s="335"/>
      <c r="R125" s="336"/>
      <c r="S125" s="334"/>
    </row>
    <row r="126" spans="2:19" s="117" customFormat="1" ht="18" customHeight="1">
      <c r="B126" s="337" t="s">
        <v>228</v>
      </c>
      <c r="C126" s="338"/>
      <c r="D126" s="112" t="s">
        <v>49</v>
      </c>
      <c r="E126" s="112">
        <f>+G137+J137+M137+P137+S137</f>
        <v>0</v>
      </c>
      <c r="F126" s="112" t="s">
        <v>229</v>
      </c>
      <c r="G126" s="112">
        <f>メール用全紙計算!S9</f>
        <v>8140</v>
      </c>
      <c r="H126" s="240"/>
      <c r="I126" s="339"/>
      <c r="J126" s="340"/>
      <c r="K126" s="341"/>
      <c r="L126" s="342"/>
      <c r="M126" s="340"/>
      <c r="N126" s="341"/>
      <c r="O126" s="342"/>
      <c r="P126" s="340"/>
      <c r="Q126" s="341"/>
      <c r="R126" s="342"/>
      <c r="S126" s="118" t="s">
        <v>54</v>
      </c>
    </row>
    <row r="127" spans="2:19" s="105" customFormat="1" ht="10.5" customHeight="1" thickBot="1">
      <c r="B127" s="106"/>
      <c r="C127" s="106"/>
      <c r="D127" s="343"/>
      <c r="E127" s="106"/>
      <c r="F127" s="106"/>
      <c r="G127" s="343"/>
      <c r="H127" s="106"/>
      <c r="I127" s="106"/>
      <c r="J127" s="343"/>
      <c r="K127" s="106"/>
      <c r="L127" s="106"/>
      <c r="M127" s="343"/>
      <c r="N127" s="106"/>
      <c r="O127" s="106"/>
      <c r="P127" s="343"/>
      <c r="Q127" s="106"/>
      <c r="R127" s="106"/>
      <c r="S127" s="343"/>
    </row>
    <row r="128" spans="2:19" s="117" customFormat="1" ht="15" customHeight="1">
      <c r="B128" s="119" t="s">
        <v>55</v>
      </c>
      <c r="C128" s="120"/>
      <c r="D128" s="121"/>
      <c r="E128" s="122" t="s">
        <v>56</v>
      </c>
      <c r="F128" s="123"/>
      <c r="G128" s="124"/>
      <c r="H128" s="125" t="s">
        <v>57</v>
      </c>
      <c r="I128" s="123"/>
      <c r="J128" s="124"/>
      <c r="K128" s="126" t="s">
        <v>58</v>
      </c>
      <c r="L128" s="123"/>
      <c r="M128" s="127"/>
      <c r="N128" s="126" t="s">
        <v>59</v>
      </c>
      <c r="O128" s="123"/>
      <c r="P128" s="127"/>
      <c r="Q128" s="128" t="s">
        <v>60</v>
      </c>
      <c r="R128" s="123"/>
      <c r="S128" s="129"/>
    </row>
    <row r="129" spans="2:19" s="117" customFormat="1" ht="15" customHeight="1">
      <c r="B129" s="130" t="s">
        <v>61</v>
      </c>
      <c r="C129" s="131" t="s">
        <v>62</v>
      </c>
      <c r="D129" s="132" t="s">
        <v>63</v>
      </c>
      <c r="E129" s="133" t="s">
        <v>61</v>
      </c>
      <c r="F129" s="131" t="s">
        <v>64</v>
      </c>
      <c r="G129" s="134" t="s">
        <v>65</v>
      </c>
      <c r="H129" s="135" t="s">
        <v>61</v>
      </c>
      <c r="I129" s="131" t="s">
        <v>64</v>
      </c>
      <c r="J129" s="136" t="s">
        <v>65</v>
      </c>
      <c r="K129" s="135" t="s">
        <v>61</v>
      </c>
      <c r="L129" s="131" t="s">
        <v>64</v>
      </c>
      <c r="M129" s="136" t="s">
        <v>65</v>
      </c>
      <c r="N129" s="135" t="s">
        <v>61</v>
      </c>
      <c r="O129" s="131" t="s">
        <v>64</v>
      </c>
      <c r="P129" s="136" t="s">
        <v>65</v>
      </c>
      <c r="Q129" s="135" t="s">
        <v>61</v>
      </c>
      <c r="R129" s="131" t="s">
        <v>64</v>
      </c>
      <c r="S129" s="137" t="s">
        <v>65</v>
      </c>
    </row>
    <row r="130" spans="2:19" s="117" customFormat="1" ht="15" customHeight="1">
      <c r="B130" s="300" t="s">
        <v>230</v>
      </c>
      <c r="C130" s="265">
        <v>2100</v>
      </c>
      <c r="D130" s="344"/>
      <c r="E130" s="302" t="s">
        <v>230</v>
      </c>
      <c r="F130" s="265">
        <v>2010</v>
      </c>
      <c r="G130" s="303"/>
      <c r="H130" s="304" t="s">
        <v>231</v>
      </c>
      <c r="I130" s="265">
        <v>10</v>
      </c>
      <c r="J130" s="303"/>
      <c r="K130" s="304" t="s">
        <v>231</v>
      </c>
      <c r="L130" s="265">
        <v>40</v>
      </c>
      <c r="M130" s="303"/>
      <c r="N130" s="304" t="s">
        <v>231</v>
      </c>
      <c r="O130" s="315">
        <v>10</v>
      </c>
      <c r="P130" s="303"/>
      <c r="Q130" s="304" t="s">
        <v>231</v>
      </c>
      <c r="R130" s="315">
        <v>30</v>
      </c>
      <c r="S130" s="316"/>
    </row>
    <row r="131" spans="2:19" s="117" customFormat="1" ht="15" customHeight="1">
      <c r="B131" s="306" t="s">
        <v>232</v>
      </c>
      <c r="C131" s="307">
        <v>3080</v>
      </c>
      <c r="D131" s="319"/>
      <c r="E131" s="309" t="s">
        <v>232</v>
      </c>
      <c r="F131" s="307">
        <v>2950</v>
      </c>
      <c r="G131" s="310"/>
      <c r="H131" s="311" t="s">
        <v>233</v>
      </c>
      <c r="I131" s="307">
        <v>20</v>
      </c>
      <c r="J131" s="310"/>
      <c r="K131" s="311" t="s">
        <v>233</v>
      </c>
      <c r="L131" s="307">
        <v>50</v>
      </c>
      <c r="M131" s="310"/>
      <c r="N131" s="311" t="s">
        <v>233</v>
      </c>
      <c r="O131" s="312">
        <v>10</v>
      </c>
      <c r="P131" s="310"/>
      <c r="Q131" s="311" t="s">
        <v>233</v>
      </c>
      <c r="R131" s="312">
        <v>50</v>
      </c>
      <c r="S131" s="313"/>
    </row>
    <row r="132" spans="2:19" s="117" customFormat="1" ht="15" customHeight="1">
      <c r="B132" s="300" t="s">
        <v>234</v>
      </c>
      <c r="C132" s="265">
        <v>2960</v>
      </c>
      <c r="D132" s="344"/>
      <c r="E132" s="302" t="s">
        <v>234</v>
      </c>
      <c r="F132" s="265">
        <v>2850</v>
      </c>
      <c r="G132" s="303"/>
      <c r="H132" s="304" t="s">
        <v>235</v>
      </c>
      <c r="I132" s="265">
        <v>50</v>
      </c>
      <c r="J132" s="303"/>
      <c r="K132" s="304" t="s">
        <v>235</v>
      </c>
      <c r="L132" s="265">
        <v>30</v>
      </c>
      <c r="M132" s="303"/>
      <c r="N132" s="304"/>
      <c r="O132" s="315"/>
      <c r="P132" s="303"/>
      <c r="Q132" s="304" t="s">
        <v>235</v>
      </c>
      <c r="R132" s="315">
        <v>30</v>
      </c>
      <c r="S132" s="316"/>
    </row>
    <row r="133" spans="2:19" s="117" customFormat="1" ht="15" customHeight="1">
      <c r="B133" s="306"/>
      <c r="C133" s="307"/>
      <c r="D133" s="319"/>
      <c r="E133" s="309"/>
      <c r="F133" s="307"/>
      <c r="G133" s="310"/>
      <c r="H133" s="311"/>
      <c r="I133" s="307"/>
      <c r="J133" s="310"/>
      <c r="K133" s="311"/>
      <c r="L133" s="307"/>
      <c r="M133" s="310"/>
      <c r="N133" s="311"/>
      <c r="O133" s="312"/>
      <c r="P133" s="310"/>
      <c r="Q133" s="311"/>
      <c r="R133" s="312"/>
      <c r="S133" s="313"/>
    </row>
    <row r="134" spans="2:19" s="117" customFormat="1" ht="15" customHeight="1">
      <c r="B134" s="306"/>
      <c r="C134" s="307"/>
      <c r="D134" s="319"/>
      <c r="E134" s="309"/>
      <c r="F134" s="307"/>
      <c r="G134" s="310"/>
      <c r="H134" s="311"/>
      <c r="I134" s="307"/>
      <c r="J134" s="310"/>
      <c r="K134" s="311"/>
      <c r="L134" s="307"/>
      <c r="M134" s="310"/>
      <c r="N134" s="311"/>
      <c r="O134" s="312"/>
      <c r="P134" s="310"/>
      <c r="Q134" s="311"/>
      <c r="R134" s="312"/>
      <c r="S134" s="313"/>
    </row>
    <row r="135" spans="2:19" s="117" customFormat="1" ht="15" customHeight="1">
      <c r="B135" s="306"/>
      <c r="C135" s="307"/>
      <c r="D135" s="319"/>
      <c r="E135" s="309"/>
      <c r="F135" s="307"/>
      <c r="G135" s="310"/>
      <c r="H135" s="311"/>
      <c r="I135" s="307"/>
      <c r="J135" s="310"/>
      <c r="K135" s="311"/>
      <c r="L135" s="307"/>
      <c r="M135" s="310"/>
      <c r="N135" s="326"/>
      <c r="O135" s="321"/>
      <c r="P135" s="310"/>
      <c r="Q135" s="311"/>
      <c r="R135" s="312"/>
      <c r="S135" s="313"/>
    </row>
    <row r="136" spans="2:19" s="117" customFormat="1" ht="15" customHeight="1">
      <c r="B136" s="323"/>
      <c r="C136" s="307"/>
      <c r="D136" s="324"/>
      <c r="E136" s="325"/>
      <c r="F136" s="321"/>
      <c r="G136" s="322"/>
      <c r="H136" s="326"/>
      <c r="I136" s="321"/>
      <c r="J136" s="322"/>
      <c r="K136" s="326"/>
      <c r="L136" s="321"/>
      <c r="M136" s="322"/>
      <c r="N136" s="326"/>
      <c r="O136" s="321"/>
      <c r="P136" s="322"/>
      <c r="Q136" s="326"/>
      <c r="R136" s="321"/>
      <c r="S136" s="327"/>
    </row>
    <row r="137" spans="2:19" s="117" customFormat="1" ht="15" customHeight="1" thickBot="1">
      <c r="B137" s="273" t="s">
        <v>208</v>
      </c>
      <c r="C137" s="328">
        <f>SUM(C130:C136)</f>
        <v>8140</v>
      </c>
      <c r="D137" s="329">
        <f>SUM(D130:D136)</f>
        <v>0</v>
      </c>
      <c r="E137" s="276" t="s">
        <v>209</v>
      </c>
      <c r="F137" s="328">
        <f>SUM(F130:F136)</f>
        <v>7810</v>
      </c>
      <c r="G137" s="330">
        <f>SUM(G130:G136)</f>
        <v>0</v>
      </c>
      <c r="H137" s="279" t="s">
        <v>210</v>
      </c>
      <c r="I137" s="328">
        <f>SUM(I130:I136)</f>
        <v>80</v>
      </c>
      <c r="J137" s="330">
        <f>SUM(J130:J136)</f>
        <v>0</v>
      </c>
      <c r="K137" s="281" t="s">
        <v>211</v>
      </c>
      <c r="L137" s="328">
        <f>SUM(L130:L136)</f>
        <v>120</v>
      </c>
      <c r="M137" s="330">
        <f>SUM(M130:M136)</f>
        <v>0</v>
      </c>
      <c r="N137" s="279" t="s">
        <v>212</v>
      </c>
      <c r="O137" s="328">
        <f>SUM(O130:O136)</f>
        <v>20</v>
      </c>
      <c r="P137" s="330">
        <f>SUM(P130:P136)</f>
        <v>0</v>
      </c>
      <c r="Q137" s="279" t="s">
        <v>213</v>
      </c>
      <c r="R137" s="328">
        <f>SUM(R130:R136)</f>
        <v>110</v>
      </c>
      <c r="S137" s="331">
        <f>SUM(S130:S136)</f>
        <v>0</v>
      </c>
    </row>
    <row r="138" spans="2:19" s="117" customFormat="1" ht="10.5" customHeight="1">
      <c r="B138" s="332"/>
      <c r="C138" s="333"/>
      <c r="D138" s="334"/>
      <c r="E138" s="335"/>
      <c r="F138" s="345"/>
      <c r="G138" s="346"/>
      <c r="H138" s="335"/>
      <c r="I138" s="347"/>
      <c r="J138" s="348"/>
      <c r="K138" s="335"/>
      <c r="L138" s="336"/>
      <c r="M138" s="334"/>
      <c r="N138" s="335"/>
      <c r="O138" s="336"/>
      <c r="P138" s="334"/>
      <c r="Q138" s="335"/>
      <c r="R138" s="336"/>
      <c r="S138" s="334"/>
    </row>
    <row r="139" spans="2:19" s="117" customFormat="1" ht="18" customHeight="1">
      <c r="B139" s="337" t="s">
        <v>236</v>
      </c>
      <c r="C139" s="338"/>
      <c r="D139" s="112" t="s">
        <v>49</v>
      </c>
      <c r="E139" s="112">
        <f>+G153+J153+M153+P153+S153</f>
        <v>0</v>
      </c>
      <c r="F139" s="112" t="s">
        <v>229</v>
      </c>
      <c r="G139" s="112">
        <f>メール用全紙計算!S10</f>
        <v>5390</v>
      </c>
      <c r="H139" s="240"/>
      <c r="I139" s="339"/>
      <c r="J139" s="340"/>
      <c r="K139" s="341"/>
      <c r="L139" s="342"/>
      <c r="M139" s="340"/>
      <c r="N139" s="341"/>
      <c r="O139" s="342"/>
      <c r="P139" s="340"/>
      <c r="Q139" s="341"/>
      <c r="R139" s="342"/>
      <c r="S139" s="118" t="s">
        <v>54</v>
      </c>
    </row>
    <row r="140" spans="2:19" s="105" customFormat="1" ht="10.5" customHeight="1" thickBot="1">
      <c r="B140" s="106"/>
      <c r="C140" s="106"/>
      <c r="D140" s="343"/>
      <c r="E140" s="106"/>
      <c r="F140" s="106"/>
      <c r="G140" s="343"/>
      <c r="H140" s="106"/>
      <c r="I140" s="106"/>
      <c r="J140" s="343"/>
      <c r="K140" s="106"/>
      <c r="L140" s="106"/>
      <c r="M140" s="343"/>
      <c r="N140" s="106"/>
      <c r="O140" s="106"/>
      <c r="P140" s="343"/>
      <c r="Q140" s="106"/>
      <c r="R140" s="106"/>
      <c r="S140" s="343"/>
    </row>
    <row r="141" spans="2:19" s="117" customFormat="1" ht="15" customHeight="1">
      <c r="B141" s="119" t="s">
        <v>55</v>
      </c>
      <c r="C141" s="120"/>
      <c r="D141" s="121"/>
      <c r="E141" s="122" t="s">
        <v>56</v>
      </c>
      <c r="F141" s="123"/>
      <c r="G141" s="124"/>
      <c r="H141" s="125" t="s">
        <v>57</v>
      </c>
      <c r="I141" s="123"/>
      <c r="J141" s="124"/>
      <c r="K141" s="126" t="s">
        <v>58</v>
      </c>
      <c r="L141" s="123"/>
      <c r="M141" s="127"/>
      <c r="N141" s="126" t="s">
        <v>59</v>
      </c>
      <c r="O141" s="123"/>
      <c r="P141" s="127"/>
      <c r="Q141" s="128" t="s">
        <v>60</v>
      </c>
      <c r="R141" s="123"/>
      <c r="S141" s="129"/>
    </row>
    <row r="142" spans="2:19" s="117" customFormat="1" ht="15" customHeight="1">
      <c r="B142" s="130" t="s">
        <v>61</v>
      </c>
      <c r="C142" s="131" t="s">
        <v>62</v>
      </c>
      <c r="D142" s="132" t="s">
        <v>63</v>
      </c>
      <c r="E142" s="133" t="s">
        <v>61</v>
      </c>
      <c r="F142" s="131" t="s">
        <v>64</v>
      </c>
      <c r="G142" s="134" t="s">
        <v>65</v>
      </c>
      <c r="H142" s="135" t="s">
        <v>61</v>
      </c>
      <c r="I142" s="131" t="s">
        <v>64</v>
      </c>
      <c r="J142" s="136" t="s">
        <v>65</v>
      </c>
      <c r="K142" s="135" t="s">
        <v>61</v>
      </c>
      <c r="L142" s="131" t="s">
        <v>64</v>
      </c>
      <c r="M142" s="136" t="s">
        <v>65</v>
      </c>
      <c r="N142" s="135" t="s">
        <v>61</v>
      </c>
      <c r="O142" s="131" t="s">
        <v>64</v>
      </c>
      <c r="P142" s="136" t="s">
        <v>65</v>
      </c>
      <c r="Q142" s="135" t="s">
        <v>61</v>
      </c>
      <c r="R142" s="131" t="s">
        <v>64</v>
      </c>
      <c r="S142" s="137" t="s">
        <v>65</v>
      </c>
    </row>
    <row r="143" spans="2:19" s="117" customFormat="1" ht="15" customHeight="1">
      <c r="B143" s="300" t="s">
        <v>237</v>
      </c>
      <c r="C143" s="265">
        <v>2340</v>
      </c>
      <c r="D143" s="344"/>
      <c r="E143" s="302" t="s">
        <v>237</v>
      </c>
      <c r="F143" s="265">
        <v>2180</v>
      </c>
      <c r="G143" s="303"/>
      <c r="H143" s="304" t="s">
        <v>238</v>
      </c>
      <c r="I143" s="265">
        <v>30</v>
      </c>
      <c r="J143" s="303"/>
      <c r="K143" s="304" t="s">
        <v>238</v>
      </c>
      <c r="L143" s="265">
        <v>50</v>
      </c>
      <c r="M143" s="303"/>
      <c r="N143" s="304" t="s">
        <v>238</v>
      </c>
      <c r="O143" s="265">
        <v>20</v>
      </c>
      <c r="P143" s="303"/>
      <c r="Q143" s="304" t="s">
        <v>238</v>
      </c>
      <c r="R143" s="265">
        <v>60</v>
      </c>
      <c r="S143" s="305"/>
    </row>
    <row r="144" spans="2:19" s="117" customFormat="1" ht="15" customHeight="1">
      <c r="B144" s="306" t="s">
        <v>239</v>
      </c>
      <c r="C144" s="307">
        <v>2250</v>
      </c>
      <c r="D144" s="319"/>
      <c r="E144" s="309" t="s">
        <v>239</v>
      </c>
      <c r="F144" s="307">
        <v>2150</v>
      </c>
      <c r="G144" s="310"/>
      <c r="H144" s="311" t="s">
        <v>240</v>
      </c>
      <c r="I144" s="307">
        <v>30</v>
      </c>
      <c r="J144" s="310"/>
      <c r="K144" s="311" t="s">
        <v>240</v>
      </c>
      <c r="L144" s="307">
        <v>30</v>
      </c>
      <c r="M144" s="310"/>
      <c r="N144" s="311" t="s">
        <v>240</v>
      </c>
      <c r="O144" s="307">
        <v>20</v>
      </c>
      <c r="P144" s="310"/>
      <c r="Q144" s="311" t="s">
        <v>240</v>
      </c>
      <c r="R144" s="312">
        <v>20</v>
      </c>
      <c r="S144" s="313"/>
    </row>
    <row r="145" spans="2:19" s="117" customFormat="1" ht="15" customHeight="1">
      <c r="B145" s="300" t="s">
        <v>241</v>
      </c>
      <c r="C145" s="265">
        <v>800</v>
      </c>
      <c r="D145" s="344"/>
      <c r="E145" s="302" t="s">
        <v>241</v>
      </c>
      <c r="F145" s="265">
        <v>760</v>
      </c>
      <c r="G145" s="303"/>
      <c r="H145" s="304" t="s">
        <v>242</v>
      </c>
      <c r="I145" s="265">
        <v>10</v>
      </c>
      <c r="J145" s="303"/>
      <c r="K145" s="304" t="s">
        <v>242</v>
      </c>
      <c r="L145" s="265">
        <v>10</v>
      </c>
      <c r="M145" s="303"/>
      <c r="N145" s="304" t="s">
        <v>242</v>
      </c>
      <c r="O145" s="315">
        <v>10</v>
      </c>
      <c r="P145" s="303"/>
      <c r="Q145" s="304" t="s">
        <v>242</v>
      </c>
      <c r="R145" s="315">
        <v>10</v>
      </c>
      <c r="S145" s="316"/>
    </row>
    <row r="146" spans="2:19" s="117" customFormat="1" ht="15" customHeight="1">
      <c r="B146" s="306"/>
      <c r="C146" s="307"/>
      <c r="D146" s="319"/>
      <c r="E146" s="309"/>
      <c r="F146" s="312"/>
      <c r="G146" s="317"/>
      <c r="H146" s="311"/>
      <c r="I146" s="307"/>
      <c r="J146" s="310"/>
      <c r="K146" s="311"/>
      <c r="L146" s="307"/>
      <c r="M146" s="310"/>
      <c r="N146" s="311"/>
      <c r="O146" s="312"/>
      <c r="P146" s="310"/>
      <c r="Q146" s="311"/>
      <c r="R146" s="312"/>
      <c r="S146" s="313"/>
    </row>
    <row r="147" spans="2:19" s="117" customFormat="1" ht="15" customHeight="1">
      <c r="B147" s="300"/>
      <c r="C147" s="265"/>
      <c r="D147" s="344"/>
      <c r="E147" s="302"/>
      <c r="F147" s="315"/>
      <c r="G147" s="349"/>
      <c r="H147" s="304"/>
      <c r="I147" s="265"/>
      <c r="J147" s="303"/>
      <c r="K147" s="304"/>
      <c r="L147" s="265"/>
      <c r="M147" s="303"/>
      <c r="N147" s="350"/>
      <c r="O147" s="351"/>
      <c r="P147" s="303"/>
      <c r="Q147" s="304"/>
      <c r="R147" s="315"/>
      <c r="S147" s="316"/>
    </row>
    <row r="148" spans="2:19" s="117" customFormat="1" ht="15" customHeight="1">
      <c r="B148" s="306"/>
      <c r="C148" s="307"/>
      <c r="D148" s="319"/>
      <c r="E148" s="325"/>
      <c r="F148" s="321"/>
      <c r="G148" s="322"/>
      <c r="H148" s="311"/>
      <c r="I148" s="307"/>
      <c r="J148" s="310"/>
      <c r="K148" s="311"/>
      <c r="L148" s="307"/>
      <c r="M148" s="310"/>
      <c r="N148" s="326"/>
      <c r="O148" s="321"/>
      <c r="P148" s="310"/>
      <c r="Q148" s="311"/>
      <c r="R148" s="312"/>
      <c r="S148" s="313"/>
    </row>
    <row r="149" spans="2:19" s="117" customFormat="1" ht="15" customHeight="1">
      <c r="B149" s="306"/>
      <c r="C149" s="307"/>
      <c r="D149" s="319"/>
      <c r="E149" s="325"/>
      <c r="F149" s="321"/>
      <c r="G149" s="322"/>
      <c r="H149" s="311"/>
      <c r="I149" s="312"/>
      <c r="J149" s="317"/>
      <c r="K149" s="311"/>
      <c r="L149" s="307"/>
      <c r="M149" s="310"/>
      <c r="N149" s="326"/>
      <c r="O149" s="321"/>
      <c r="P149" s="310"/>
      <c r="Q149" s="311"/>
      <c r="R149" s="312"/>
      <c r="S149" s="313"/>
    </row>
    <row r="150" spans="2:19" s="117" customFormat="1" ht="15" customHeight="1">
      <c r="B150" s="306"/>
      <c r="C150" s="307"/>
      <c r="D150" s="319"/>
      <c r="E150" s="325"/>
      <c r="F150" s="321"/>
      <c r="G150" s="322"/>
      <c r="H150" s="326"/>
      <c r="I150" s="321"/>
      <c r="J150" s="322"/>
      <c r="K150" s="326"/>
      <c r="L150" s="321"/>
      <c r="M150" s="322"/>
      <c r="N150" s="326"/>
      <c r="O150" s="321"/>
      <c r="P150" s="322"/>
      <c r="Q150" s="326"/>
      <c r="R150" s="321"/>
      <c r="S150" s="327"/>
    </row>
    <row r="151" spans="2:19" s="117" customFormat="1" ht="15" customHeight="1">
      <c r="B151" s="306"/>
      <c r="C151" s="307"/>
      <c r="D151" s="319"/>
      <c r="E151" s="325"/>
      <c r="F151" s="321"/>
      <c r="G151" s="322"/>
      <c r="H151" s="326"/>
      <c r="I151" s="321"/>
      <c r="J151" s="322"/>
      <c r="K151" s="326"/>
      <c r="L151" s="321"/>
      <c r="M151" s="322"/>
      <c r="N151" s="326"/>
      <c r="O151" s="321"/>
      <c r="P151" s="322"/>
      <c r="Q151" s="326"/>
      <c r="R151" s="321"/>
      <c r="S151" s="327"/>
    </row>
    <row r="152" spans="2:19" s="117" customFormat="1" ht="15" customHeight="1">
      <c r="B152" s="323"/>
      <c r="C152" s="321"/>
      <c r="D152" s="324"/>
      <c r="E152" s="325"/>
      <c r="F152" s="321"/>
      <c r="G152" s="322"/>
      <c r="H152" s="326"/>
      <c r="I152" s="321"/>
      <c r="J152" s="322"/>
      <c r="K152" s="326"/>
      <c r="L152" s="321"/>
      <c r="M152" s="322"/>
      <c r="N152" s="326"/>
      <c r="O152" s="321"/>
      <c r="P152" s="322"/>
      <c r="Q152" s="326"/>
      <c r="R152" s="321"/>
      <c r="S152" s="327"/>
    </row>
    <row r="153" spans="2:19" s="117" customFormat="1" ht="15" customHeight="1" thickBot="1">
      <c r="B153" s="273" t="s">
        <v>208</v>
      </c>
      <c r="C153" s="328">
        <f>SUM(C143:C152)</f>
        <v>5390</v>
      </c>
      <c r="D153" s="329">
        <f>SUM(D143:D152)</f>
        <v>0</v>
      </c>
      <c r="E153" s="276" t="s">
        <v>209</v>
      </c>
      <c r="F153" s="328">
        <f>SUM(F143:F152)</f>
        <v>5090</v>
      </c>
      <c r="G153" s="330">
        <f>SUM(G143:G152)</f>
        <v>0</v>
      </c>
      <c r="H153" s="279" t="s">
        <v>210</v>
      </c>
      <c r="I153" s="328">
        <f>SUM(I143:I152)</f>
        <v>70</v>
      </c>
      <c r="J153" s="330">
        <f>SUM(J143:J152)</f>
        <v>0</v>
      </c>
      <c r="K153" s="281" t="s">
        <v>211</v>
      </c>
      <c r="L153" s="328">
        <f>SUM(L143:L152)</f>
        <v>90</v>
      </c>
      <c r="M153" s="330">
        <f>SUM(M143:M152)</f>
        <v>0</v>
      </c>
      <c r="N153" s="279" t="s">
        <v>212</v>
      </c>
      <c r="O153" s="352">
        <f>SUM(O143:O152)</f>
        <v>50</v>
      </c>
      <c r="P153" s="330">
        <f>SUM(P143:P152)</f>
        <v>0</v>
      </c>
      <c r="Q153" s="279" t="s">
        <v>213</v>
      </c>
      <c r="R153" s="352">
        <f>SUM(R143:R152)</f>
        <v>90</v>
      </c>
      <c r="S153" s="353">
        <f>SUM(S143:S152)</f>
        <v>0</v>
      </c>
    </row>
    <row r="154" spans="2:19" s="117" customFormat="1" ht="15" customHeight="1" thickBot="1">
      <c r="B154" s="332"/>
      <c r="C154" s="106"/>
      <c r="D154" s="343"/>
      <c r="E154" s="296"/>
      <c r="F154" s="106"/>
      <c r="G154" s="343"/>
      <c r="H154" s="296"/>
      <c r="I154" s="106"/>
      <c r="J154" s="343"/>
      <c r="K154" s="296"/>
      <c r="L154" s="106"/>
      <c r="M154" s="343"/>
      <c r="N154" s="106"/>
      <c r="O154" s="1229"/>
      <c r="P154" s="1230"/>
      <c r="Q154" s="106"/>
      <c r="R154" s="1215">
        <v>46054</v>
      </c>
      <c r="S154" s="1216"/>
    </row>
    <row r="155" spans="2:19" s="96" customFormat="1" ht="21" customHeight="1">
      <c r="B155" s="85" t="s">
        <v>42</v>
      </c>
      <c r="C155" s="355"/>
      <c r="D155" s="356"/>
      <c r="E155" s="86"/>
      <c r="F155" s="355"/>
      <c r="G155" s="355"/>
      <c r="H155" s="86"/>
      <c r="I155" s="357" t="s">
        <v>43</v>
      </c>
      <c r="J155" s="358"/>
      <c r="K155" s="90"/>
      <c r="L155" s="359"/>
      <c r="M155" s="360"/>
      <c r="N155" s="92"/>
      <c r="O155" s="93" t="s">
        <v>44</v>
      </c>
      <c r="P155" s="94"/>
      <c r="Q155" s="86"/>
      <c r="R155" s="94"/>
      <c r="S155" s="95"/>
    </row>
    <row r="156" spans="2:19" s="96" customFormat="1" ht="21" customHeight="1" thickBot="1">
      <c r="B156" s="97" t="s">
        <v>45</v>
      </c>
      <c r="C156" s="361"/>
      <c r="D156" s="362">
        <f>メール用全紙計算!T33</f>
        <v>0</v>
      </c>
      <c r="E156" s="100"/>
      <c r="F156" s="363"/>
      <c r="G156" s="363"/>
      <c r="H156" s="100"/>
      <c r="I156" s="364" t="s">
        <v>46</v>
      </c>
      <c r="J156" s="365"/>
      <c r="K156" s="100"/>
      <c r="L156" s="363"/>
      <c r="M156" s="366"/>
      <c r="N156" s="104"/>
      <c r="O156" s="101" t="s">
        <v>47</v>
      </c>
      <c r="P156" s="1217"/>
      <c r="Q156" s="1218"/>
      <c r="R156" s="1218"/>
      <c r="S156" s="1219"/>
    </row>
    <row r="157" spans="2:19" s="117" customFormat="1" ht="10.5" customHeight="1">
      <c r="B157" s="296"/>
      <c r="C157" s="333"/>
      <c r="D157" s="334"/>
      <c r="E157" s="335"/>
      <c r="F157" s="336"/>
      <c r="G157" s="334"/>
      <c r="H157" s="335"/>
      <c r="I157" s="336"/>
      <c r="J157" s="334"/>
      <c r="K157" s="335"/>
      <c r="L157" s="336"/>
      <c r="M157" s="334"/>
      <c r="N157" s="335"/>
      <c r="O157" s="367"/>
      <c r="P157" s="297"/>
      <c r="Q157" s="335"/>
      <c r="R157" s="367"/>
      <c r="S157" s="297"/>
    </row>
    <row r="158" spans="2:19" s="117" customFormat="1" ht="18" customHeight="1">
      <c r="B158" s="298" t="s">
        <v>243</v>
      </c>
      <c r="C158" s="338"/>
      <c r="D158" s="112" t="s">
        <v>49</v>
      </c>
      <c r="E158" s="112">
        <f>G167+J167+M167+P167+S167</f>
        <v>0</v>
      </c>
      <c r="F158" s="112" t="s">
        <v>229</v>
      </c>
      <c r="G158" s="112">
        <f>メール用全紙計算!S11</f>
        <v>5800</v>
      </c>
      <c r="H158" s="240"/>
      <c r="I158" s="339"/>
      <c r="J158" s="340"/>
      <c r="K158" s="341"/>
      <c r="L158" s="342"/>
      <c r="M158" s="340"/>
      <c r="N158" s="341"/>
      <c r="O158" s="368"/>
      <c r="P158" s="299"/>
      <c r="Q158" s="341"/>
      <c r="R158" s="368"/>
      <c r="S158" s="118" t="s">
        <v>54</v>
      </c>
    </row>
    <row r="159" spans="2:19" s="105" customFormat="1" ht="10.5" customHeight="1" thickBot="1">
      <c r="B159" s="106"/>
      <c r="C159" s="106"/>
      <c r="D159" s="343"/>
      <c r="E159" s="106"/>
      <c r="F159" s="106"/>
      <c r="G159" s="343"/>
      <c r="H159" s="106"/>
      <c r="I159" s="106"/>
      <c r="J159" s="343"/>
      <c r="K159" s="106"/>
      <c r="L159" s="106"/>
      <c r="M159" s="343"/>
      <c r="N159" s="106"/>
      <c r="O159" s="107"/>
      <c r="P159" s="108"/>
      <c r="Q159" s="106"/>
      <c r="R159" s="107"/>
      <c r="S159" s="108"/>
    </row>
    <row r="160" spans="2:19" s="117" customFormat="1" ht="15" customHeight="1">
      <c r="B160" s="119" t="s">
        <v>55</v>
      </c>
      <c r="C160" s="120"/>
      <c r="D160" s="121"/>
      <c r="E160" s="122" t="s">
        <v>56</v>
      </c>
      <c r="F160" s="123"/>
      <c r="G160" s="124"/>
      <c r="H160" s="125" t="s">
        <v>57</v>
      </c>
      <c r="I160" s="123"/>
      <c r="J160" s="124"/>
      <c r="K160" s="126" t="s">
        <v>58</v>
      </c>
      <c r="L160" s="123"/>
      <c r="M160" s="127"/>
      <c r="N160" s="126" t="s">
        <v>59</v>
      </c>
      <c r="O160" s="123"/>
      <c r="P160" s="127"/>
      <c r="Q160" s="128" t="s">
        <v>60</v>
      </c>
      <c r="R160" s="123"/>
      <c r="S160" s="129"/>
    </row>
    <row r="161" spans="2:19" s="117" customFormat="1" ht="15" customHeight="1">
      <c r="B161" s="130" t="s">
        <v>61</v>
      </c>
      <c r="C161" s="131" t="s">
        <v>62</v>
      </c>
      <c r="D161" s="134" t="s">
        <v>65</v>
      </c>
      <c r="E161" s="133" t="s">
        <v>61</v>
      </c>
      <c r="F161" s="131" t="s">
        <v>64</v>
      </c>
      <c r="G161" s="134" t="s">
        <v>65</v>
      </c>
      <c r="H161" s="135" t="s">
        <v>61</v>
      </c>
      <c r="I161" s="131" t="s">
        <v>64</v>
      </c>
      <c r="J161" s="136" t="s">
        <v>65</v>
      </c>
      <c r="K161" s="135" t="s">
        <v>61</v>
      </c>
      <c r="L161" s="131" t="s">
        <v>64</v>
      </c>
      <c r="M161" s="136" t="s">
        <v>65</v>
      </c>
      <c r="N161" s="135" t="s">
        <v>61</v>
      </c>
      <c r="O161" s="131" t="s">
        <v>64</v>
      </c>
      <c r="P161" s="136" t="s">
        <v>65</v>
      </c>
      <c r="Q161" s="135" t="s">
        <v>61</v>
      </c>
      <c r="R161" s="131" t="s">
        <v>64</v>
      </c>
      <c r="S161" s="137" t="s">
        <v>65</v>
      </c>
    </row>
    <row r="162" spans="2:19" s="117" customFormat="1" ht="15" customHeight="1">
      <c r="B162" s="369" t="s">
        <v>244</v>
      </c>
      <c r="C162" s="265">
        <v>2640</v>
      </c>
      <c r="D162" s="344"/>
      <c r="E162" s="302" t="s">
        <v>244</v>
      </c>
      <c r="F162" s="265">
        <v>2350</v>
      </c>
      <c r="G162" s="303"/>
      <c r="H162" s="304" t="s">
        <v>245</v>
      </c>
      <c r="I162" s="265">
        <v>50</v>
      </c>
      <c r="J162" s="303"/>
      <c r="K162" s="304" t="s">
        <v>245</v>
      </c>
      <c r="L162" s="265">
        <v>110</v>
      </c>
      <c r="M162" s="303"/>
      <c r="N162" s="304" t="s">
        <v>245</v>
      </c>
      <c r="O162" s="265">
        <v>50</v>
      </c>
      <c r="P162" s="303"/>
      <c r="Q162" s="304" t="s">
        <v>245</v>
      </c>
      <c r="R162" s="265">
        <v>80</v>
      </c>
      <c r="S162" s="305"/>
    </row>
    <row r="163" spans="2:19" s="117" customFormat="1" ht="15" customHeight="1">
      <c r="B163" s="370" t="s">
        <v>246</v>
      </c>
      <c r="C163" s="307">
        <v>1530</v>
      </c>
      <c r="D163" s="319"/>
      <c r="E163" s="309" t="s">
        <v>246</v>
      </c>
      <c r="F163" s="307">
        <v>1460</v>
      </c>
      <c r="G163" s="310"/>
      <c r="H163" s="311"/>
      <c r="I163" s="307"/>
      <c r="J163" s="310"/>
      <c r="K163" s="311" t="s">
        <v>247</v>
      </c>
      <c r="L163" s="307">
        <v>30</v>
      </c>
      <c r="M163" s="310"/>
      <c r="N163" s="311" t="s">
        <v>247</v>
      </c>
      <c r="O163" s="312">
        <v>10</v>
      </c>
      <c r="P163" s="310"/>
      <c r="Q163" s="311" t="s">
        <v>247</v>
      </c>
      <c r="R163" s="312">
        <v>30</v>
      </c>
      <c r="S163" s="313"/>
    </row>
    <row r="164" spans="2:19" s="117" customFormat="1" ht="15" customHeight="1" thickBot="1">
      <c r="B164" s="369" t="s">
        <v>248</v>
      </c>
      <c r="C164" s="265">
        <v>1470</v>
      </c>
      <c r="D164" s="344"/>
      <c r="E164" s="302" t="s">
        <v>248</v>
      </c>
      <c r="F164" s="265">
        <v>1380</v>
      </c>
      <c r="G164" s="303"/>
      <c r="H164" s="304" t="s">
        <v>249</v>
      </c>
      <c r="I164" s="265">
        <v>30</v>
      </c>
      <c r="J164" s="303"/>
      <c r="K164" s="304" t="s">
        <v>249</v>
      </c>
      <c r="L164" s="265">
        <v>30</v>
      </c>
      <c r="M164" s="303"/>
      <c r="N164" s="304" t="s">
        <v>249</v>
      </c>
      <c r="O164" s="315">
        <v>10</v>
      </c>
      <c r="P164" s="303"/>
      <c r="Q164" s="304" t="s">
        <v>249</v>
      </c>
      <c r="R164" s="315">
        <v>20</v>
      </c>
      <c r="S164" s="316"/>
    </row>
    <row r="165" spans="2:19" s="117" customFormat="1" ht="15" customHeight="1" thickBot="1">
      <c r="B165" s="370"/>
      <c r="C165" s="307"/>
      <c r="D165" s="319"/>
      <c r="E165" s="1222" t="s">
        <v>172</v>
      </c>
      <c r="F165" s="1223"/>
      <c r="G165" s="1223"/>
      <c r="H165" s="1223"/>
      <c r="I165" s="1223"/>
      <c r="J165" s="1223"/>
      <c r="K165" s="1223"/>
      <c r="L165" s="1223"/>
      <c r="M165" s="1223"/>
      <c r="N165" s="1223"/>
      <c r="O165" s="1223"/>
      <c r="P165" s="1223"/>
      <c r="Q165" s="1223"/>
      <c r="R165" s="1223"/>
      <c r="S165" s="1224"/>
    </row>
    <row r="166" spans="2:19" s="117" customFormat="1" ht="15" customHeight="1">
      <c r="B166" s="371"/>
      <c r="C166" s="321"/>
      <c r="D166" s="324"/>
      <c r="E166" s="325"/>
      <c r="F166" s="321"/>
      <c r="G166" s="322"/>
      <c r="H166" s="311" t="s">
        <v>244</v>
      </c>
      <c r="I166" s="312">
        <v>160</v>
      </c>
      <c r="J166" s="317"/>
      <c r="K166" s="326"/>
      <c r="L166" s="321"/>
      <c r="M166" s="322"/>
      <c r="N166" s="326"/>
      <c r="O166" s="321"/>
      <c r="P166" s="322"/>
      <c r="Q166" s="326"/>
      <c r="R166" s="321"/>
      <c r="S166" s="327"/>
    </row>
    <row r="167" spans="2:19" s="117" customFormat="1" ht="15" customHeight="1" thickBot="1">
      <c r="B167" s="273" t="s">
        <v>208</v>
      </c>
      <c r="C167" s="328">
        <f>SUM(C162:C166)</f>
        <v>5640</v>
      </c>
      <c r="D167" s="329">
        <f>SUM(D162:D166)</f>
        <v>0</v>
      </c>
      <c r="E167" s="276" t="s">
        <v>209</v>
      </c>
      <c r="F167" s="328">
        <f>SUM(F162:F166)</f>
        <v>5190</v>
      </c>
      <c r="G167" s="330">
        <f>SUM(G162:G166)</f>
        <v>0</v>
      </c>
      <c r="H167" s="279" t="s">
        <v>210</v>
      </c>
      <c r="I167" s="328">
        <f>SUM(I162:I166)</f>
        <v>240</v>
      </c>
      <c r="J167" s="330">
        <f>SUM(J162:J166)</f>
        <v>0</v>
      </c>
      <c r="K167" s="281" t="s">
        <v>211</v>
      </c>
      <c r="L167" s="328">
        <f>SUM(L162:L166)</f>
        <v>170</v>
      </c>
      <c r="M167" s="330">
        <f>SUM(M162:M166)</f>
        <v>0</v>
      </c>
      <c r="N167" s="279" t="s">
        <v>212</v>
      </c>
      <c r="O167" s="328">
        <f>SUM(O162:O166)</f>
        <v>70</v>
      </c>
      <c r="P167" s="330">
        <f>SUM(P162:P166)</f>
        <v>0</v>
      </c>
      <c r="Q167" s="279" t="s">
        <v>213</v>
      </c>
      <c r="R167" s="328">
        <f>SUM(R162:R166)</f>
        <v>130</v>
      </c>
      <c r="S167" s="331">
        <f>SUM(S162:S166)</f>
        <v>0</v>
      </c>
    </row>
    <row r="168" spans="2:19" s="117" customFormat="1" ht="15" hidden="1" customHeight="1">
      <c r="B168" s="372"/>
      <c r="C168" s="333"/>
      <c r="D168" s="334"/>
      <c r="E168" s="335"/>
      <c r="F168" s="336"/>
      <c r="G168" s="334"/>
      <c r="H168" s="335"/>
      <c r="I168" s="336"/>
      <c r="J168" s="334"/>
      <c r="K168" s="335"/>
      <c r="L168" s="336"/>
      <c r="M168" s="334"/>
      <c r="N168" s="335"/>
      <c r="O168" s="336"/>
      <c r="P168" s="334"/>
      <c r="Q168" s="373"/>
      <c r="R168" s="374"/>
      <c r="S168" s="375"/>
    </row>
    <row r="169" spans="2:19" s="117" customFormat="1" ht="10.5" customHeight="1">
      <c r="B169" s="296"/>
      <c r="C169" s="333"/>
      <c r="D169" s="334"/>
      <c r="E169" s="335"/>
      <c r="F169" s="336"/>
      <c r="G169" s="334"/>
      <c r="H169" s="335"/>
      <c r="I169" s="336"/>
      <c r="J169" s="334"/>
      <c r="K169" s="335"/>
      <c r="L169" s="336"/>
      <c r="M169" s="334"/>
      <c r="N169" s="335"/>
      <c r="O169" s="336"/>
      <c r="P169" s="334"/>
      <c r="Q169" s="335"/>
      <c r="R169" s="336"/>
      <c r="S169" s="334"/>
    </row>
    <row r="170" spans="2:19" s="117" customFormat="1" ht="18" customHeight="1">
      <c r="B170" s="298" t="s">
        <v>250</v>
      </c>
      <c r="C170" s="338"/>
      <c r="D170" s="112" t="s">
        <v>49</v>
      </c>
      <c r="E170" s="112">
        <f>+G178+J178+M178+P178+S178</f>
        <v>0</v>
      </c>
      <c r="F170" s="112" t="s">
        <v>229</v>
      </c>
      <c r="G170" s="112">
        <f>メール用全紙計算!S12</f>
        <v>3550</v>
      </c>
      <c r="H170" s="240"/>
      <c r="I170" s="339"/>
      <c r="J170" s="340"/>
      <c r="K170" s="341"/>
      <c r="L170" s="342"/>
      <c r="M170" s="340"/>
      <c r="N170" s="341"/>
      <c r="O170" s="342"/>
      <c r="P170" s="340"/>
      <c r="Q170" s="341"/>
      <c r="R170" s="342"/>
      <c r="S170" s="118" t="s">
        <v>54</v>
      </c>
    </row>
    <row r="171" spans="2:19" s="105" customFormat="1" ht="10.5" customHeight="1" thickBot="1">
      <c r="B171" s="106"/>
      <c r="C171" s="106"/>
      <c r="D171" s="343"/>
      <c r="E171" s="106"/>
      <c r="F171" s="106"/>
      <c r="G171" s="343"/>
      <c r="H171" s="106"/>
      <c r="I171" s="106"/>
      <c r="J171" s="343"/>
      <c r="K171" s="106"/>
      <c r="L171" s="106"/>
      <c r="M171" s="343"/>
      <c r="N171" s="106"/>
      <c r="O171" s="106"/>
      <c r="P171" s="343"/>
      <c r="Q171" s="106"/>
      <c r="R171" s="106"/>
      <c r="S171" s="343"/>
    </row>
    <row r="172" spans="2:19" s="117" customFormat="1" ht="15" customHeight="1">
      <c r="B172" s="119" t="s">
        <v>55</v>
      </c>
      <c r="C172" s="120"/>
      <c r="D172" s="121"/>
      <c r="E172" s="122" t="s">
        <v>56</v>
      </c>
      <c r="F172" s="123"/>
      <c r="G172" s="124"/>
      <c r="H172" s="125" t="s">
        <v>57</v>
      </c>
      <c r="I172" s="123"/>
      <c r="J172" s="124"/>
      <c r="K172" s="126" t="s">
        <v>58</v>
      </c>
      <c r="L172" s="123"/>
      <c r="M172" s="127"/>
      <c r="N172" s="126" t="s">
        <v>59</v>
      </c>
      <c r="O172" s="123"/>
      <c r="P172" s="127"/>
      <c r="Q172" s="128" t="s">
        <v>60</v>
      </c>
      <c r="R172" s="123"/>
      <c r="S172" s="129"/>
    </row>
    <row r="173" spans="2:19" s="117" customFormat="1" ht="15" customHeight="1">
      <c r="B173" s="130" t="s">
        <v>61</v>
      </c>
      <c r="C173" s="131" t="s">
        <v>62</v>
      </c>
      <c r="D173" s="134" t="s">
        <v>65</v>
      </c>
      <c r="E173" s="133" t="s">
        <v>61</v>
      </c>
      <c r="F173" s="131" t="s">
        <v>64</v>
      </c>
      <c r="G173" s="134" t="s">
        <v>65</v>
      </c>
      <c r="H173" s="135" t="s">
        <v>61</v>
      </c>
      <c r="I173" s="131" t="s">
        <v>64</v>
      </c>
      <c r="J173" s="136" t="s">
        <v>65</v>
      </c>
      <c r="K173" s="135" t="s">
        <v>61</v>
      </c>
      <c r="L173" s="131" t="s">
        <v>64</v>
      </c>
      <c r="M173" s="136" t="s">
        <v>65</v>
      </c>
      <c r="N173" s="135" t="s">
        <v>61</v>
      </c>
      <c r="O173" s="131" t="s">
        <v>64</v>
      </c>
      <c r="P173" s="136" t="s">
        <v>65</v>
      </c>
      <c r="Q173" s="135" t="s">
        <v>61</v>
      </c>
      <c r="R173" s="131" t="s">
        <v>64</v>
      </c>
      <c r="S173" s="137" t="s">
        <v>65</v>
      </c>
    </row>
    <row r="174" spans="2:19" s="117" customFormat="1" ht="15" customHeight="1" thickBot="1">
      <c r="B174" s="369" t="s">
        <v>251</v>
      </c>
      <c r="C174" s="265">
        <v>3390</v>
      </c>
      <c r="D174" s="344"/>
      <c r="E174" s="376" t="s">
        <v>251</v>
      </c>
      <c r="F174" s="265">
        <v>3290</v>
      </c>
      <c r="G174" s="303"/>
      <c r="H174" s="304"/>
      <c r="I174" s="265"/>
      <c r="J174" s="303"/>
      <c r="K174" s="304" t="s">
        <v>252</v>
      </c>
      <c r="L174" s="265">
        <v>50</v>
      </c>
      <c r="M174" s="303"/>
      <c r="N174" s="304" t="s">
        <v>252</v>
      </c>
      <c r="O174" s="265">
        <v>10</v>
      </c>
      <c r="P174" s="303"/>
      <c r="Q174" s="304" t="s">
        <v>252</v>
      </c>
      <c r="R174" s="265">
        <v>40</v>
      </c>
      <c r="S174" s="305"/>
    </row>
    <row r="175" spans="2:19" s="117" customFormat="1" ht="15" customHeight="1" thickBot="1">
      <c r="B175" s="370"/>
      <c r="C175" s="307"/>
      <c r="D175" s="319"/>
      <c r="E175" s="1222" t="s">
        <v>172</v>
      </c>
      <c r="F175" s="1223"/>
      <c r="G175" s="1223"/>
      <c r="H175" s="1223"/>
      <c r="I175" s="1223"/>
      <c r="J175" s="1223"/>
      <c r="K175" s="1223"/>
      <c r="L175" s="1223"/>
      <c r="M175" s="1223"/>
      <c r="N175" s="1223"/>
      <c r="O175" s="1223"/>
      <c r="P175" s="1223"/>
      <c r="Q175" s="1223"/>
      <c r="R175" s="1223"/>
      <c r="S175" s="1224"/>
    </row>
    <row r="176" spans="2:19" s="117" customFormat="1" ht="15" customHeight="1">
      <c r="B176" s="371"/>
      <c r="C176" s="321"/>
      <c r="D176" s="324"/>
      <c r="E176" s="325"/>
      <c r="F176" s="321"/>
      <c r="G176" s="322"/>
      <c r="H176" s="311" t="s">
        <v>251</v>
      </c>
      <c r="I176" s="312">
        <v>160</v>
      </c>
      <c r="J176" s="317"/>
      <c r="K176" s="311"/>
      <c r="L176" s="312"/>
      <c r="M176" s="317"/>
      <c r="N176" s="326"/>
      <c r="O176" s="321"/>
      <c r="P176" s="322"/>
      <c r="Q176" s="311"/>
      <c r="R176" s="312"/>
      <c r="S176" s="313"/>
    </row>
    <row r="177" spans="2:19" s="117" customFormat="1" ht="15" customHeight="1">
      <c r="B177" s="377"/>
      <c r="C177" s="176"/>
      <c r="D177" s="378"/>
      <c r="E177" s="379"/>
      <c r="F177" s="176"/>
      <c r="G177" s="380"/>
      <c r="H177" s="381"/>
      <c r="I177" s="176"/>
      <c r="J177" s="380"/>
      <c r="K177" s="382"/>
      <c r="L177" s="171"/>
      <c r="M177" s="383"/>
      <c r="N177" s="381"/>
      <c r="O177" s="176"/>
      <c r="P177" s="380"/>
      <c r="Q177" s="382"/>
      <c r="R177" s="171"/>
      <c r="S177" s="168"/>
    </row>
    <row r="178" spans="2:19" s="117" customFormat="1" ht="15" customHeight="1" thickBot="1">
      <c r="B178" s="273" t="s">
        <v>208</v>
      </c>
      <c r="C178" s="328">
        <f>SUM(C174:C177)</f>
        <v>3390</v>
      </c>
      <c r="D178" s="329">
        <f>SUM(D174:D177)</f>
        <v>0</v>
      </c>
      <c r="E178" s="276" t="s">
        <v>209</v>
      </c>
      <c r="F178" s="328">
        <f>SUM(F174:F177)</f>
        <v>3290</v>
      </c>
      <c r="G178" s="330">
        <f>SUM(G174:G177)</f>
        <v>0</v>
      </c>
      <c r="H178" s="279" t="s">
        <v>210</v>
      </c>
      <c r="I178" s="328">
        <f>SUM(I174:I177)</f>
        <v>160</v>
      </c>
      <c r="J178" s="330">
        <f>SUM(J174:J177)</f>
        <v>0</v>
      </c>
      <c r="K178" s="281" t="s">
        <v>211</v>
      </c>
      <c r="L178" s="328">
        <f>SUM(L174:L177)</f>
        <v>50</v>
      </c>
      <c r="M178" s="330">
        <f>SUM(M174:M177)</f>
        <v>0</v>
      </c>
      <c r="N178" s="279" t="s">
        <v>212</v>
      </c>
      <c r="O178" s="328">
        <f>SUM(O174:O177)</f>
        <v>10</v>
      </c>
      <c r="P178" s="330">
        <f>SUM(P174:P177)</f>
        <v>0</v>
      </c>
      <c r="Q178" s="279" t="s">
        <v>213</v>
      </c>
      <c r="R178" s="328">
        <f>SUM(R174:R177)</f>
        <v>40</v>
      </c>
      <c r="S178" s="331">
        <f>SUM(S174:S177)</f>
        <v>0</v>
      </c>
    </row>
    <row r="179" spans="2:19" s="387" customFormat="1" ht="15" hidden="1" customHeight="1">
      <c r="B179" s="384"/>
      <c r="C179" s="385"/>
      <c r="D179" s="386"/>
      <c r="E179" s="384"/>
      <c r="F179" s="385"/>
      <c r="G179" s="386"/>
      <c r="H179" s="384"/>
      <c r="I179" s="385"/>
      <c r="J179" s="386"/>
      <c r="K179" s="384"/>
      <c r="L179" s="385"/>
      <c r="M179" s="386"/>
      <c r="N179" s="384"/>
      <c r="O179" s="385"/>
      <c r="P179" s="386"/>
      <c r="Q179" s="384"/>
      <c r="R179" s="385"/>
      <c r="S179" s="386"/>
    </row>
    <row r="180" spans="2:19" s="387" customFormat="1" ht="13.2" hidden="1">
      <c r="B180" s="384"/>
      <c r="C180" s="385"/>
      <c r="D180" s="386"/>
      <c r="E180" s="384"/>
      <c r="F180" s="385"/>
      <c r="G180" s="386"/>
      <c r="H180" s="384"/>
      <c r="I180" s="385"/>
      <c r="J180" s="386"/>
      <c r="K180" s="384"/>
      <c r="L180" s="385"/>
      <c r="M180" s="386"/>
      <c r="N180" s="388"/>
      <c r="O180" s="389"/>
      <c r="P180" s="386"/>
      <c r="Q180" s="388"/>
      <c r="R180" s="389"/>
      <c r="S180" s="389"/>
    </row>
    <row r="181" spans="2:19" s="117" customFormat="1" ht="10.5" customHeight="1">
      <c r="B181" s="296"/>
      <c r="C181" s="106"/>
      <c r="D181" s="343"/>
      <c r="E181" s="296"/>
      <c r="F181" s="106"/>
      <c r="G181" s="343"/>
      <c r="H181" s="296"/>
      <c r="I181" s="106"/>
      <c r="J181" s="343"/>
      <c r="K181" s="296"/>
      <c r="L181" s="106"/>
      <c r="M181" s="343"/>
      <c r="N181" s="296"/>
      <c r="O181" s="106"/>
      <c r="P181" s="343"/>
      <c r="Q181" s="296"/>
      <c r="R181" s="106"/>
      <c r="S181" s="343"/>
    </row>
    <row r="182" spans="2:19" s="117" customFormat="1" ht="18" customHeight="1">
      <c r="B182" s="390" t="s">
        <v>253</v>
      </c>
      <c r="C182" s="105"/>
      <c r="D182" s="112" t="s">
        <v>49</v>
      </c>
      <c r="E182" s="112">
        <f>+G190+J190+M190+P190+S190</f>
        <v>0</v>
      </c>
      <c r="F182" s="112" t="s">
        <v>229</v>
      </c>
      <c r="G182" s="112">
        <f>メール用全紙計算!S13</f>
        <v>4730</v>
      </c>
      <c r="H182" s="240"/>
      <c r="I182" s="391"/>
      <c r="J182" s="392"/>
      <c r="L182" s="105"/>
      <c r="M182" s="392"/>
      <c r="O182" s="105"/>
      <c r="P182" s="392"/>
      <c r="R182" s="105"/>
      <c r="S182" s="118" t="s">
        <v>54</v>
      </c>
    </row>
    <row r="183" spans="2:19" s="105" customFormat="1" ht="10.5" customHeight="1" thickBot="1">
      <c r="B183" s="106"/>
      <c r="C183" s="106"/>
      <c r="D183" s="343"/>
      <c r="E183" s="106"/>
      <c r="F183" s="106"/>
      <c r="G183" s="343"/>
      <c r="H183" s="106"/>
      <c r="I183" s="106"/>
      <c r="J183" s="343"/>
      <c r="K183" s="106"/>
      <c r="L183" s="106"/>
      <c r="M183" s="343"/>
      <c r="N183" s="106"/>
      <c r="O183" s="106"/>
      <c r="P183" s="343"/>
      <c r="Q183" s="106"/>
      <c r="R183" s="106"/>
      <c r="S183" s="343"/>
    </row>
    <row r="184" spans="2:19" s="117" customFormat="1" ht="15">
      <c r="B184" s="119" t="s">
        <v>55</v>
      </c>
      <c r="C184" s="120"/>
      <c r="D184" s="121"/>
      <c r="E184" s="122" t="s">
        <v>56</v>
      </c>
      <c r="F184" s="123"/>
      <c r="G184" s="124"/>
      <c r="H184" s="125" t="s">
        <v>57</v>
      </c>
      <c r="I184" s="123"/>
      <c r="J184" s="124"/>
      <c r="K184" s="126" t="s">
        <v>58</v>
      </c>
      <c r="L184" s="123"/>
      <c r="M184" s="127"/>
      <c r="N184" s="126" t="s">
        <v>59</v>
      </c>
      <c r="O184" s="123"/>
      <c r="P184" s="127"/>
      <c r="Q184" s="128" t="s">
        <v>60</v>
      </c>
      <c r="R184" s="123"/>
      <c r="S184" s="129"/>
    </row>
    <row r="185" spans="2:19" s="117" customFormat="1" ht="15" customHeight="1">
      <c r="B185" s="130" t="s">
        <v>61</v>
      </c>
      <c r="C185" s="131" t="s">
        <v>62</v>
      </c>
      <c r="D185" s="132" t="s">
        <v>63</v>
      </c>
      <c r="E185" s="133" t="s">
        <v>61</v>
      </c>
      <c r="F185" s="131" t="s">
        <v>64</v>
      </c>
      <c r="G185" s="134" t="s">
        <v>65</v>
      </c>
      <c r="H185" s="135" t="s">
        <v>61</v>
      </c>
      <c r="I185" s="131" t="s">
        <v>64</v>
      </c>
      <c r="J185" s="136" t="s">
        <v>65</v>
      </c>
      <c r="K185" s="135" t="s">
        <v>61</v>
      </c>
      <c r="L185" s="131" t="s">
        <v>64</v>
      </c>
      <c r="M185" s="136" t="s">
        <v>65</v>
      </c>
      <c r="N185" s="135" t="s">
        <v>61</v>
      </c>
      <c r="O185" s="131" t="s">
        <v>64</v>
      </c>
      <c r="P185" s="136" t="s">
        <v>65</v>
      </c>
      <c r="Q185" s="135" t="s">
        <v>61</v>
      </c>
      <c r="R185" s="131" t="s">
        <v>64</v>
      </c>
      <c r="S185" s="137" t="s">
        <v>65</v>
      </c>
    </row>
    <row r="186" spans="2:19" s="117" customFormat="1" ht="15" customHeight="1">
      <c r="B186" s="300" t="s">
        <v>254</v>
      </c>
      <c r="C186" s="265">
        <v>2500</v>
      </c>
      <c r="D186" s="314"/>
      <c r="E186" s="302" t="s">
        <v>254</v>
      </c>
      <c r="F186" s="265">
        <v>2280</v>
      </c>
      <c r="G186" s="303"/>
      <c r="H186" s="304" t="s">
        <v>255</v>
      </c>
      <c r="I186" s="265">
        <v>80</v>
      </c>
      <c r="J186" s="393"/>
      <c r="K186" s="304" t="s">
        <v>255</v>
      </c>
      <c r="L186" s="265">
        <v>70</v>
      </c>
      <c r="M186" s="303"/>
      <c r="N186" s="304" t="s">
        <v>255</v>
      </c>
      <c r="O186" s="265">
        <v>20</v>
      </c>
      <c r="P186" s="303"/>
      <c r="Q186" s="304" t="s">
        <v>255</v>
      </c>
      <c r="R186" s="265">
        <v>50</v>
      </c>
      <c r="S186" s="305"/>
    </row>
    <row r="187" spans="2:19" s="117" customFormat="1" ht="15" customHeight="1">
      <c r="B187" s="306" t="s">
        <v>256</v>
      </c>
      <c r="C187" s="307">
        <v>850</v>
      </c>
      <c r="D187" s="308"/>
      <c r="E187" s="309" t="s">
        <v>256</v>
      </c>
      <c r="F187" s="312">
        <v>790</v>
      </c>
      <c r="G187" s="317"/>
      <c r="H187" s="311" t="s">
        <v>257</v>
      </c>
      <c r="I187" s="307">
        <v>20</v>
      </c>
      <c r="J187" s="394"/>
      <c r="K187" s="311" t="s">
        <v>257</v>
      </c>
      <c r="L187" s="307">
        <v>20</v>
      </c>
      <c r="M187" s="310"/>
      <c r="N187" s="311"/>
      <c r="O187" s="307"/>
      <c r="P187" s="310"/>
      <c r="Q187" s="311" t="s">
        <v>257</v>
      </c>
      <c r="R187" s="307">
        <v>20</v>
      </c>
      <c r="S187" s="395"/>
    </row>
    <row r="188" spans="2:19" s="117" customFormat="1" ht="15" customHeight="1">
      <c r="B188" s="300" t="s">
        <v>258</v>
      </c>
      <c r="C188" s="265">
        <v>1380</v>
      </c>
      <c r="D188" s="314"/>
      <c r="E188" s="302" t="s">
        <v>258</v>
      </c>
      <c r="F188" s="315">
        <v>1270</v>
      </c>
      <c r="G188" s="349"/>
      <c r="H188" s="304" t="s">
        <v>259</v>
      </c>
      <c r="I188" s="315">
        <v>30</v>
      </c>
      <c r="J188" s="396"/>
      <c r="K188" s="304" t="s">
        <v>259</v>
      </c>
      <c r="L188" s="315">
        <v>40</v>
      </c>
      <c r="M188" s="349"/>
      <c r="N188" s="304" t="s">
        <v>259</v>
      </c>
      <c r="O188" s="315">
        <v>10</v>
      </c>
      <c r="P188" s="349"/>
      <c r="Q188" s="304" t="s">
        <v>259</v>
      </c>
      <c r="R188" s="315">
        <v>30</v>
      </c>
      <c r="S188" s="316"/>
    </row>
    <row r="189" spans="2:19" s="117" customFormat="1" ht="15" customHeight="1">
      <c r="B189" s="323"/>
      <c r="C189" s="321"/>
      <c r="D189" s="324"/>
      <c r="E189" s="325"/>
      <c r="F189" s="321"/>
      <c r="G189" s="322"/>
      <c r="H189" s="326"/>
      <c r="I189" s="321"/>
      <c r="J189" s="322"/>
      <c r="K189" s="326"/>
      <c r="L189" s="321"/>
      <c r="M189" s="322"/>
      <c r="N189" s="326"/>
      <c r="O189" s="321"/>
      <c r="P189" s="322"/>
      <c r="Q189" s="311"/>
      <c r="R189" s="312"/>
      <c r="S189" s="313"/>
    </row>
    <row r="190" spans="2:19" s="117" customFormat="1" ht="15" customHeight="1" thickBot="1">
      <c r="B190" s="273" t="s">
        <v>208</v>
      </c>
      <c r="C190" s="328">
        <f>SUM(C186:C189)</f>
        <v>4730</v>
      </c>
      <c r="D190" s="397">
        <f>SUM(D186:D189)</f>
        <v>0</v>
      </c>
      <c r="E190" s="276" t="s">
        <v>209</v>
      </c>
      <c r="F190" s="328">
        <f>SUM(F186:F189)</f>
        <v>4340</v>
      </c>
      <c r="G190" s="328">
        <f>SUM(G186:G189)</f>
        <v>0</v>
      </c>
      <c r="H190" s="279" t="s">
        <v>210</v>
      </c>
      <c r="I190" s="328">
        <f>SUM(I186:I189)</f>
        <v>130</v>
      </c>
      <c r="J190" s="328">
        <f>SUM(J186:J189)</f>
        <v>0</v>
      </c>
      <c r="K190" s="281" t="s">
        <v>211</v>
      </c>
      <c r="L190" s="328">
        <f>SUM(L186:L189)</f>
        <v>130</v>
      </c>
      <c r="M190" s="328">
        <f>SUM(M186:M189)</f>
        <v>0</v>
      </c>
      <c r="N190" s="279" t="s">
        <v>212</v>
      </c>
      <c r="O190" s="352">
        <f>SUM(O186:O189)</f>
        <v>30</v>
      </c>
      <c r="P190" s="328">
        <f>SUM(P186:P189)</f>
        <v>0</v>
      </c>
      <c r="Q190" s="279" t="s">
        <v>213</v>
      </c>
      <c r="R190" s="352">
        <f>SUM(R186:R189)</f>
        <v>100</v>
      </c>
      <c r="S190" s="398">
        <f>SUM(S186:S189)</f>
        <v>0</v>
      </c>
    </row>
    <row r="191" spans="2:19" s="117" customFormat="1" ht="12.75" customHeight="1">
      <c r="B191" s="399"/>
      <c r="C191" s="333"/>
      <c r="D191" s="334"/>
      <c r="E191" s="335"/>
      <c r="F191" s="336"/>
      <c r="G191" s="334"/>
      <c r="H191" s="335"/>
      <c r="I191" s="336"/>
      <c r="J191" s="334"/>
      <c r="K191" s="335"/>
      <c r="L191" s="336"/>
      <c r="M191" s="334"/>
      <c r="N191" s="106"/>
      <c r="O191" s="1229"/>
      <c r="P191" s="1230"/>
      <c r="Q191" s="106"/>
      <c r="R191" s="1215">
        <v>46054</v>
      </c>
      <c r="S191" s="1216"/>
    </row>
    <row r="192" spans="2:19" s="117" customFormat="1" ht="15" customHeight="1">
      <c r="B192" s="335"/>
      <c r="C192" s="333"/>
      <c r="D192" s="334"/>
      <c r="E192" s="335"/>
      <c r="F192" s="336"/>
      <c r="G192" s="334"/>
      <c r="H192" s="335"/>
      <c r="I192" s="336"/>
      <c r="J192" s="334"/>
      <c r="K192" s="335"/>
      <c r="L192" s="336"/>
      <c r="M192" s="334"/>
      <c r="N192" s="388"/>
      <c r="O192" s="388"/>
      <c r="P192" s="388"/>
      <c r="Q192" s="388"/>
      <c r="R192" s="388"/>
      <c r="S192" s="388"/>
    </row>
    <row r="193" spans="2:19" s="117" customFormat="1" ht="15" hidden="1" customHeight="1">
      <c r="B193" s="335"/>
      <c r="C193" s="333"/>
      <c r="D193" s="334"/>
      <c r="E193" s="335"/>
      <c r="F193" s="336"/>
      <c r="G193" s="334"/>
      <c r="H193" s="335"/>
      <c r="I193" s="336"/>
      <c r="J193" s="334"/>
      <c r="K193" s="335"/>
      <c r="L193" s="336"/>
      <c r="M193" s="334"/>
      <c r="N193" s="335"/>
      <c r="O193" s="367"/>
      <c r="P193" s="297"/>
      <c r="Q193" s="335"/>
      <c r="R193" s="367"/>
      <c r="S193" s="297"/>
    </row>
    <row r="194" spans="2:19" s="117" customFormat="1" ht="15" hidden="1" customHeight="1">
      <c r="B194" s="335"/>
      <c r="C194" s="333"/>
      <c r="D194" s="334"/>
      <c r="E194" s="335"/>
      <c r="F194" s="336"/>
      <c r="G194" s="334"/>
      <c r="H194" s="335"/>
      <c r="I194" s="336"/>
      <c r="J194" s="334"/>
      <c r="K194" s="335"/>
      <c r="L194" s="336"/>
      <c r="M194" s="334"/>
      <c r="N194" s="335"/>
      <c r="O194" s="367"/>
      <c r="P194" s="297"/>
      <c r="Q194" s="335"/>
      <c r="R194" s="367"/>
      <c r="S194" s="297"/>
    </row>
    <row r="195" spans="2:19" s="117" customFormat="1" ht="15" hidden="1" customHeight="1">
      <c r="B195" s="335"/>
      <c r="C195" s="333"/>
      <c r="D195" s="334"/>
      <c r="E195" s="335"/>
      <c r="F195" s="336"/>
      <c r="G195" s="334"/>
      <c r="H195" s="335"/>
      <c r="I195" s="336"/>
      <c r="J195" s="334"/>
      <c r="K195" s="335"/>
      <c r="L195" s="336"/>
      <c r="M195" s="334"/>
      <c r="N195" s="335"/>
      <c r="O195" s="367"/>
      <c r="P195" s="297"/>
      <c r="Q195" s="335"/>
      <c r="R195" s="367"/>
      <c r="S195" s="297"/>
    </row>
    <row r="196" spans="2:19" s="117" customFormat="1" ht="15" hidden="1" customHeight="1">
      <c r="B196" s="335"/>
      <c r="C196" s="333"/>
      <c r="D196" s="334"/>
      <c r="E196" s="335"/>
      <c r="F196" s="336"/>
      <c r="G196" s="334"/>
      <c r="H196" s="335"/>
      <c r="I196" s="336"/>
      <c r="J196" s="334"/>
      <c r="K196" s="335"/>
      <c r="L196" s="336"/>
      <c r="M196" s="334"/>
      <c r="N196" s="335"/>
      <c r="O196" s="367"/>
      <c r="P196" s="297"/>
      <c r="Q196" s="335"/>
      <c r="R196" s="367"/>
      <c r="S196" s="297"/>
    </row>
    <row r="197" spans="2:19" s="117" customFormat="1" ht="15" hidden="1" customHeight="1">
      <c r="B197" s="335"/>
      <c r="C197" s="333"/>
      <c r="D197" s="334"/>
      <c r="E197" s="335"/>
      <c r="F197" s="336"/>
      <c r="G197" s="334"/>
      <c r="H197" s="335"/>
      <c r="I197" s="336"/>
      <c r="J197" s="334"/>
      <c r="K197" s="335"/>
      <c r="L197" s="336"/>
      <c r="M197" s="334"/>
      <c r="N197" s="335"/>
      <c r="O197" s="367"/>
      <c r="P197" s="297"/>
      <c r="Q197" s="335"/>
      <c r="R197" s="367"/>
      <c r="S197" s="297"/>
    </row>
    <row r="198" spans="2:19" s="117" customFormat="1" ht="15" hidden="1" customHeight="1">
      <c r="B198" s="335"/>
      <c r="C198" s="333"/>
      <c r="D198" s="334"/>
      <c r="E198" s="335"/>
      <c r="F198" s="336"/>
      <c r="G198" s="334"/>
      <c r="H198" s="335"/>
      <c r="I198" s="336"/>
      <c r="J198" s="334"/>
      <c r="K198" s="335"/>
      <c r="L198" s="336"/>
      <c r="M198" s="334"/>
      <c r="N198" s="335"/>
      <c r="O198" s="367"/>
      <c r="P198" s="297"/>
      <c r="Q198" s="335"/>
      <c r="R198" s="367"/>
      <c r="S198" s="297"/>
    </row>
    <row r="199" spans="2:19" s="117" customFormat="1" ht="15" hidden="1" customHeight="1">
      <c r="B199" s="335"/>
      <c r="C199" s="333"/>
      <c r="D199" s="334"/>
      <c r="E199" s="335"/>
      <c r="F199" s="336"/>
      <c r="G199" s="334"/>
      <c r="H199" s="335"/>
      <c r="I199" s="336"/>
      <c r="J199" s="334"/>
      <c r="K199" s="335"/>
      <c r="L199" s="336"/>
      <c r="M199" s="334"/>
      <c r="N199" s="335"/>
      <c r="O199" s="367"/>
      <c r="P199" s="297"/>
      <c r="Q199" s="335"/>
      <c r="R199" s="367"/>
      <c r="S199" s="297"/>
    </row>
    <row r="200" spans="2:19" s="117" customFormat="1" ht="15" hidden="1" customHeight="1">
      <c r="B200" s="335"/>
      <c r="C200" s="333"/>
      <c r="D200" s="334"/>
      <c r="E200" s="335"/>
      <c r="F200" s="336"/>
      <c r="G200" s="334"/>
      <c r="H200" s="335"/>
      <c r="I200" s="336"/>
      <c r="J200" s="334"/>
      <c r="K200" s="335"/>
      <c r="L200" s="336"/>
      <c r="M200" s="334"/>
      <c r="N200" s="335"/>
      <c r="O200" s="367"/>
      <c r="P200" s="297"/>
      <c r="Q200" s="335"/>
      <c r="R200" s="367"/>
      <c r="S200" s="297"/>
    </row>
    <row r="201" spans="2:19" s="117" customFormat="1" ht="15" hidden="1" customHeight="1">
      <c r="B201" s="335"/>
      <c r="C201" s="333"/>
      <c r="D201" s="334"/>
      <c r="E201" s="335"/>
      <c r="F201" s="336"/>
      <c r="G201" s="334"/>
      <c r="H201" s="335"/>
      <c r="I201" s="336"/>
      <c r="J201" s="334"/>
      <c r="K201" s="335"/>
      <c r="L201" s="336"/>
      <c r="M201" s="334"/>
      <c r="N201" s="335"/>
      <c r="O201" s="367"/>
      <c r="P201" s="297"/>
      <c r="Q201" s="335"/>
      <c r="R201" s="367"/>
      <c r="S201" s="297"/>
    </row>
    <row r="202" spans="2:19" s="291" customFormat="1" hidden="1">
      <c r="B202" s="292"/>
      <c r="C202" s="400"/>
      <c r="D202" s="401"/>
      <c r="E202" s="292"/>
      <c r="F202" s="400"/>
      <c r="G202" s="401"/>
      <c r="H202" s="292"/>
      <c r="I202" s="400"/>
      <c r="J202" s="401"/>
      <c r="K202" s="292"/>
      <c r="L202" s="400"/>
      <c r="M202" s="401"/>
      <c r="N202" s="292"/>
      <c r="O202" s="293"/>
      <c r="P202" s="294"/>
      <c r="Q202" s="292"/>
      <c r="R202" s="293"/>
      <c r="S202" s="294"/>
    </row>
    <row r="203" spans="2:19" s="291" customFormat="1" hidden="1">
      <c r="B203" s="292"/>
      <c r="C203" s="400"/>
      <c r="D203" s="401"/>
      <c r="E203" s="292"/>
      <c r="F203" s="400"/>
      <c r="G203" s="401"/>
      <c r="H203" s="292"/>
      <c r="I203" s="400"/>
      <c r="J203" s="401"/>
      <c r="K203" s="292"/>
      <c r="L203" s="400"/>
      <c r="M203" s="401"/>
      <c r="N203" s="292"/>
      <c r="O203" s="293"/>
      <c r="P203" s="294"/>
      <c r="Q203" s="292"/>
      <c r="R203" s="293"/>
      <c r="S203" s="294"/>
    </row>
    <row r="204" spans="2:19" s="291" customFormat="1" hidden="1">
      <c r="B204" s="292"/>
      <c r="C204" s="400"/>
      <c r="D204" s="401"/>
      <c r="E204" s="292"/>
      <c r="F204" s="400"/>
      <c r="G204" s="401"/>
      <c r="H204" s="292"/>
      <c r="I204" s="400"/>
      <c r="J204" s="401"/>
      <c r="K204" s="292"/>
      <c r="L204" s="400"/>
      <c r="M204" s="401"/>
      <c r="N204" s="292"/>
      <c r="O204" s="293"/>
      <c r="P204" s="294"/>
      <c r="Q204" s="292"/>
      <c r="R204" s="293"/>
      <c r="S204" s="294"/>
    </row>
    <row r="205" spans="2:19" s="291" customFormat="1" ht="16.8" thickBot="1">
      <c r="B205" s="292"/>
      <c r="C205" s="400"/>
      <c r="D205" s="401"/>
      <c r="E205" s="292"/>
      <c r="F205" s="400"/>
      <c r="G205" s="401"/>
      <c r="H205" s="292"/>
      <c r="I205" s="400"/>
      <c r="J205" s="401"/>
      <c r="K205" s="292"/>
      <c r="L205" s="400"/>
      <c r="M205" s="401"/>
      <c r="N205" s="292"/>
      <c r="O205" s="293"/>
      <c r="P205" s="294"/>
      <c r="Q205" s="292"/>
      <c r="R205" s="293"/>
      <c r="S205" s="294"/>
    </row>
    <row r="206" spans="2:19" s="96" customFormat="1" ht="21" customHeight="1">
      <c r="B206" s="85" t="s">
        <v>42</v>
      </c>
      <c r="C206" s="355"/>
      <c r="D206" s="356"/>
      <c r="E206" s="86"/>
      <c r="F206" s="355"/>
      <c r="G206" s="355"/>
      <c r="H206" s="86"/>
      <c r="I206" s="357" t="s">
        <v>43</v>
      </c>
      <c r="J206" s="358"/>
      <c r="K206" s="90"/>
      <c r="L206" s="359"/>
      <c r="M206" s="360"/>
      <c r="N206" s="92"/>
      <c r="O206" s="93" t="s">
        <v>44</v>
      </c>
      <c r="P206" s="94"/>
      <c r="Q206" s="86"/>
      <c r="R206" s="94"/>
      <c r="S206" s="95"/>
    </row>
    <row r="207" spans="2:19" s="96" customFormat="1" ht="21" customHeight="1" thickBot="1">
      <c r="B207" s="97" t="s">
        <v>45</v>
      </c>
      <c r="C207" s="361"/>
      <c r="D207" s="362">
        <f>メール用全紙計算!T33</f>
        <v>0</v>
      </c>
      <c r="E207" s="100"/>
      <c r="F207" s="363"/>
      <c r="G207" s="363"/>
      <c r="H207" s="100"/>
      <c r="I207" s="364" t="s">
        <v>46</v>
      </c>
      <c r="J207" s="365"/>
      <c r="K207" s="100"/>
      <c r="L207" s="363"/>
      <c r="M207" s="366"/>
      <c r="N207" s="104"/>
      <c r="O207" s="101" t="s">
        <v>47</v>
      </c>
      <c r="P207" s="1217"/>
      <c r="Q207" s="1218"/>
      <c r="R207" s="1218"/>
      <c r="S207" s="1219"/>
    </row>
    <row r="208" spans="2:19" s="117" customFormat="1" ht="10.5" customHeight="1">
      <c r="B208" s="335"/>
      <c r="C208" s="333"/>
      <c r="D208" s="334"/>
      <c r="E208" s="335"/>
      <c r="F208" s="336"/>
      <c r="G208" s="334"/>
      <c r="H208" s="335"/>
      <c r="I208" s="336"/>
      <c r="J208" s="334"/>
      <c r="K208" s="335"/>
      <c r="L208" s="336"/>
      <c r="M208" s="334"/>
      <c r="N208" s="335"/>
      <c r="O208" s="367"/>
      <c r="P208" s="297"/>
      <c r="Q208" s="335"/>
      <c r="R208" s="367"/>
      <c r="S208" s="297"/>
    </row>
    <row r="209" spans="2:19" s="117" customFormat="1" ht="18" customHeight="1">
      <c r="B209" s="337" t="s">
        <v>260</v>
      </c>
      <c r="C209" s="338"/>
      <c r="D209" s="112" t="s">
        <v>49</v>
      </c>
      <c r="E209" s="112">
        <f>+G237+J237+M237+P237+S237</f>
        <v>0</v>
      </c>
      <c r="F209" s="112" t="s">
        <v>229</v>
      </c>
      <c r="G209" s="112">
        <f>メール用全紙計算!S14</f>
        <v>15360</v>
      </c>
      <c r="H209" s="240"/>
      <c r="I209" s="339"/>
      <c r="J209" s="340"/>
      <c r="K209" s="341"/>
      <c r="L209" s="342"/>
      <c r="M209" s="340"/>
      <c r="N209" s="341"/>
      <c r="O209" s="368"/>
      <c r="P209" s="299"/>
      <c r="Q209" s="341" t="s">
        <v>261</v>
      </c>
      <c r="R209" s="368"/>
      <c r="S209" s="118" t="s">
        <v>54</v>
      </c>
    </row>
    <row r="210" spans="2:19" s="105" customFormat="1" ht="10.5" customHeight="1" thickBot="1">
      <c r="B210" s="106"/>
      <c r="C210" s="106"/>
      <c r="D210" s="343"/>
      <c r="E210" s="106"/>
      <c r="F210" s="106"/>
      <c r="G210" s="343"/>
      <c r="H210" s="106"/>
      <c r="I210" s="106"/>
      <c r="J210" s="343"/>
      <c r="K210" s="106"/>
      <c r="L210" s="106"/>
      <c r="M210" s="343"/>
      <c r="N210" s="106"/>
      <c r="O210" s="107"/>
      <c r="P210" s="108"/>
      <c r="Q210" s="106"/>
      <c r="R210" s="107"/>
      <c r="S210" s="108"/>
    </row>
    <row r="211" spans="2:19" s="117" customFormat="1" ht="15" customHeight="1">
      <c r="B211" s="119" t="s">
        <v>55</v>
      </c>
      <c r="C211" s="120"/>
      <c r="D211" s="121"/>
      <c r="E211" s="122" t="s">
        <v>56</v>
      </c>
      <c r="F211" s="123"/>
      <c r="G211" s="124"/>
      <c r="H211" s="125" t="s">
        <v>57</v>
      </c>
      <c r="I211" s="123"/>
      <c r="J211" s="124"/>
      <c r="K211" s="126" t="s">
        <v>58</v>
      </c>
      <c r="L211" s="123"/>
      <c r="M211" s="127"/>
      <c r="N211" s="126" t="s">
        <v>59</v>
      </c>
      <c r="O211" s="123"/>
      <c r="P211" s="127"/>
      <c r="Q211" s="128" t="s">
        <v>60</v>
      </c>
      <c r="R211" s="123"/>
      <c r="S211" s="129"/>
    </row>
    <row r="212" spans="2:19" s="117" customFormat="1" ht="15" customHeight="1">
      <c r="B212" s="130" t="s">
        <v>61</v>
      </c>
      <c r="C212" s="131" t="s">
        <v>62</v>
      </c>
      <c r="D212" s="132" t="s">
        <v>63</v>
      </c>
      <c r="E212" s="133" t="s">
        <v>61</v>
      </c>
      <c r="F212" s="131" t="s">
        <v>64</v>
      </c>
      <c r="G212" s="134" t="s">
        <v>65</v>
      </c>
      <c r="H212" s="135" t="s">
        <v>61</v>
      </c>
      <c r="I212" s="131" t="s">
        <v>64</v>
      </c>
      <c r="J212" s="136" t="s">
        <v>65</v>
      </c>
      <c r="K212" s="135" t="s">
        <v>61</v>
      </c>
      <c r="L212" s="131" t="s">
        <v>64</v>
      </c>
      <c r="M212" s="136" t="s">
        <v>65</v>
      </c>
      <c r="N212" s="135" t="s">
        <v>61</v>
      </c>
      <c r="O212" s="131" t="s">
        <v>64</v>
      </c>
      <c r="P212" s="136" t="s">
        <v>65</v>
      </c>
      <c r="Q212" s="135" t="s">
        <v>61</v>
      </c>
      <c r="R212" s="131" t="s">
        <v>64</v>
      </c>
      <c r="S212" s="137" t="s">
        <v>65</v>
      </c>
    </row>
    <row r="213" spans="2:19" s="117" customFormat="1" ht="15" customHeight="1">
      <c r="B213" s="300" t="s">
        <v>262</v>
      </c>
      <c r="C213" s="265">
        <v>3690</v>
      </c>
      <c r="D213" s="402"/>
      <c r="E213" s="302" t="s">
        <v>262</v>
      </c>
      <c r="F213" s="265">
        <v>3400</v>
      </c>
      <c r="G213" s="393"/>
      <c r="H213" s="304"/>
      <c r="I213" s="265"/>
      <c r="J213" s="303"/>
      <c r="K213" s="304" t="s">
        <v>263</v>
      </c>
      <c r="L213" s="265">
        <v>120</v>
      </c>
      <c r="M213" s="303"/>
      <c r="N213" s="304" t="s">
        <v>263</v>
      </c>
      <c r="O213" s="265">
        <v>40</v>
      </c>
      <c r="P213" s="303"/>
      <c r="Q213" s="304" t="s">
        <v>263</v>
      </c>
      <c r="R213" s="265">
        <v>130</v>
      </c>
      <c r="S213" s="305"/>
    </row>
    <row r="214" spans="2:19" s="117" customFormat="1" ht="15" customHeight="1">
      <c r="B214" s="306" t="s">
        <v>264</v>
      </c>
      <c r="C214" s="307">
        <v>2930</v>
      </c>
      <c r="D214" s="308"/>
      <c r="E214" s="309" t="s">
        <v>264</v>
      </c>
      <c r="F214" s="307">
        <v>2700</v>
      </c>
      <c r="G214" s="394"/>
      <c r="H214" s="311"/>
      <c r="I214" s="307"/>
      <c r="J214" s="310"/>
      <c r="K214" s="311" t="s">
        <v>265</v>
      </c>
      <c r="L214" s="307">
        <v>110</v>
      </c>
      <c r="M214" s="310"/>
      <c r="N214" s="311" t="s">
        <v>265</v>
      </c>
      <c r="O214" s="307">
        <v>30</v>
      </c>
      <c r="P214" s="310"/>
      <c r="Q214" s="311" t="s">
        <v>265</v>
      </c>
      <c r="R214" s="307">
        <v>90</v>
      </c>
      <c r="S214" s="395"/>
    </row>
    <row r="215" spans="2:19" s="117" customFormat="1" ht="15" customHeight="1">
      <c r="B215" s="300" t="s">
        <v>266</v>
      </c>
      <c r="C215" s="265">
        <v>1530</v>
      </c>
      <c r="D215" s="314"/>
      <c r="E215" s="302" t="s">
        <v>266</v>
      </c>
      <c r="F215" s="265">
        <v>1440</v>
      </c>
      <c r="G215" s="393"/>
      <c r="H215" s="304"/>
      <c r="I215" s="265"/>
      <c r="J215" s="303"/>
      <c r="K215" s="304" t="s">
        <v>267</v>
      </c>
      <c r="L215" s="265">
        <v>40</v>
      </c>
      <c r="M215" s="303"/>
      <c r="N215" s="304" t="s">
        <v>267</v>
      </c>
      <c r="O215" s="265">
        <v>10</v>
      </c>
      <c r="P215" s="303"/>
      <c r="Q215" s="304" t="s">
        <v>267</v>
      </c>
      <c r="R215" s="315">
        <v>40</v>
      </c>
      <c r="S215" s="316"/>
    </row>
    <row r="216" spans="2:19" s="117" customFormat="1" ht="15" customHeight="1">
      <c r="B216" s="306" t="s">
        <v>268</v>
      </c>
      <c r="C216" s="307">
        <v>110</v>
      </c>
      <c r="D216" s="319"/>
      <c r="E216" s="309" t="s">
        <v>268</v>
      </c>
      <c r="F216" s="307">
        <v>100</v>
      </c>
      <c r="G216" s="394"/>
      <c r="H216" s="311"/>
      <c r="I216" s="307"/>
      <c r="J216" s="310"/>
      <c r="K216" s="311" t="s">
        <v>269</v>
      </c>
      <c r="L216" s="307">
        <v>10</v>
      </c>
      <c r="M216" s="310"/>
      <c r="N216" s="311"/>
      <c r="O216" s="307"/>
      <c r="P216" s="310"/>
      <c r="Q216" s="311"/>
      <c r="R216" s="312"/>
      <c r="S216" s="313"/>
    </row>
    <row r="217" spans="2:19" s="117" customFormat="1" ht="15" customHeight="1">
      <c r="B217" s="300" t="s">
        <v>270</v>
      </c>
      <c r="C217" s="265">
        <v>1280</v>
      </c>
      <c r="D217" s="344"/>
      <c r="E217" s="302" t="s">
        <v>270</v>
      </c>
      <c r="F217" s="265">
        <v>1210</v>
      </c>
      <c r="G217" s="393"/>
      <c r="H217" s="304"/>
      <c r="I217" s="265"/>
      <c r="J217" s="303"/>
      <c r="K217" s="304" t="s">
        <v>271</v>
      </c>
      <c r="L217" s="265">
        <v>40</v>
      </c>
      <c r="M217" s="303"/>
      <c r="N217" s="304" t="s">
        <v>271</v>
      </c>
      <c r="O217" s="265">
        <v>10</v>
      </c>
      <c r="P217" s="303"/>
      <c r="Q217" s="304" t="s">
        <v>271</v>
      </c>
      <c r="R217" s="315">
        <v>20</v>
      </c>
      <c r="S217" s="316"/>
    </row>
    <row r="218" spans="2:19" s="117" customFormat="1" ht="15" customHeight="1">
      <c r="B218" s="306" t="s">
        <v>272</v>
      </c>
      <c r="C218" s="307">
        <v>2570</v>
      </c>
      <c r="D218" s="319"/>
      <c r="E218" s="309" t="s">
        <v>272</v>
      </c>
      <c r="F218" s="307">
        <v>2450</v>
      </c>
      <c r="G218" s="394"/>
      <c r="H218" s="311" t="s">
        <v>273</v>
      </c>
      <c r="I218" s="307">
        <v>30</v>
      </c>
      <c r="J218" s="310"/>
      <c r="K218" s="311" t="s">
        <v>274</v>
      </c>
      <c r="L218" s="307">
        <v>40</v>
      </c>
      <c r="M218" s="310"/>
      <c r="N218" s="311" t="s">
        <v>274</v>
      </c>
      <c r="O218" s="307">
        <v>20</v>
      </c>
      <c r="P218" s="310"/>
      <c r="Q218" s="311" t="s">
        <v>274</v>
      </c>
      <c r="R218" s="312">
        <v>30</v>
      </c>
      <c r="S218" s="313"/>
    </row>
    <row r="219" spans="2:19" s="117" customFormat="1" ht="15" customHeight="1">
      <c r="B219" s="300" t="s">
        <v>275</v>
      </c>
      <c r="C219" s="265">
        <v>870</v>
      </c>
      <c r="D219" s="344"/>
      <c r="E219" s="302" t="s">
        <v>275</v>
      </c>
      <c r="F219" s="265">
        <v>820</v>
      </c>
      <c r="G219" s="393"/>
      <c r="H219" s="304" t="s">
        <v>276</v>
      </c>
      <c r="I219" s="265">
        <v>20</v>
      </c>
      <c r="J219" s="303"/>
      <c r="K219" s="304" t="s">
        <v>276</v>
      </c>
      <c r="L219" s="265">
        <v>20</v>
      </c>
      <c r="M219" s="303"/>
      <c r="N219" s="304"/>
      <c r="O219" s="265"/>
      <c r="P219" s="303"/>
      <c r="Q219" s="304" t="s">
        <v>276</v>
      </c>
      <c r="R219" s="315">
        <v>10</v>
      </c>
      <c r="S219" s="316"/>
    </row>
    <row r="220" spans="2:19" s="117" customFormat="1" ht="15" customHeight="1">
      <c r="B220" s="306" t="s">
        <v>277</v>
      </c>
      <c r="C220" s="307">
        <v>650</v>
      </c>
      <c r="D220" s="319"/>
      <c r="E220" s="309" t="s">
        <v>277</v>
      </c>
      <c r="F220" s="307">
        <v>600</v>
      </c>
      <c r="G220" s="394"/>
      <c r="H220" s="311" t="s">
        <v>278</v>
      </c>
      <c r="I220" s="307">
        <v>10</v>
      </c>
      <c r="J220" s="310"/>
      <c r="K220" s="311" t="s">
        <v>278</v>
      </c>
      <c r="L220" s="307">
        <v>20</v>
      </c>
      <c r="M220" s="310"/>
      <c r="N220" s="311" t="s">
        <v>278</v>
      </c>
      <c r="O220" s="312">
        <v>10</v>
      </c>
      <c r="P220" s="310"/>
      <c r="Q220" s="311" t="s">
        <v>278</v>
      </c>
      <c r="R220" s="312">
        <v>10</v>
      </c>
      <c r="S220" s="313"/>
    </row>
    <row r="221" spans="2:19" s="117" customFormat="1" ht="15" customHeight="1">
      <c r="B221" s="300" t="s">
        <v>279</v>
      </c>
      <c r="C221" s="265">
        <v>50</v>
      </c>
      <c r="D221" s="344"/>
      <c r="E221" s="302" t="s">
        <v>279</v>
      </c>
      <c r="F221" s="265">
        <v>50</v>
      </c>
      <c r="G221" s="393"/>
      <c r="H221" s="304"/>
      <c r="I221" s="265"/>
      <c r="J221" s="303"/>
      <c r="K221" s="304"/>
      <c r="L221" s="265"/>
      <c r="M221" s="303"/>
      <c r="N221" s="304"/>
      <c r="O221" s="315"/>
      <c r="P221" s="303"/>
      <c r="Q221" s="304"/>
      <c r="R221" s="315"/>
      <c r="S221" s="316"/>
    </row>
    <row r="222" spans="2:19" s="117" customFormat="1" ht="15" customHeight="1">
      <c r="B222" s="306" t="s">
        <v>280</v>
      </c>
      <c r="C222" s="307">
        <v>80</v>
      </c>
      <c r="D222" s="319"/>
      <c r="E222" s="309" t="s">
        <v>280</v>
      </c>
      <c r="F222" s="307">
        <v>80</v>
      </c>
      <c r="G222" s="317"/>
      <c r="H222" s="311"/>
      <c r="I222" s="307"/>
      <c r="J222" s="310"/>
      <c r="K222" s="311"/>
      <c r="L222" s="307"/>
      <c r="M222" s="310"/>
      <c r="N222" s="326"/>
      <c r="O222" s="321"/>
      <c r="P222" s="310"/>
      <c r="Q222" s="311"/>
      <c r="R222" s="312"/>
      <c r="S222" s="313"/>
    </row>
    <row r="223" spans="2:19" s="117" customFormat="1" ht="15" customHeight="1">
      <c r="B223" s="300" t="s">
        <v>281</v>
      </c>
      <c r="C223" s="265">
        <v>50</v>
      </c>
      <c r="D223" s="403"/>
      <c r="E223" s="302" t="s">
        <v>281</v>
      </c>
      <c r="F223" s="265">
        <v>50</v>
      </c>
      <c r="G223" s="349"/>
      <c r="H223" s="304"/>
      <c r="I223" s="265"/>
      <c r="J223" s="303"/>
      <c r="K223" s="304"/>
      <c r="L223" s="265"/>
      <c r="M223" s="303"/>
      <c r="N223" s="350"/>
      <c r="O223" s="351"/>
      <c r="P223" s="303"/>
      <c r="Q223" s="304"/>
      <c r="R223" s="315"/>
      <c r="S223" s="316"/>
    </row>
    <row r="224" spans="2:19" s="117" customFormat="1" ht="15" customHeight="1">
      <c r="B224" s="306" t="s">
        <v>282</v>
      </c>
      <c r="C224" s="307">
        <v>120</v>
      </c>
      <c r="D224" s="319"/>
      <c r="E224" s="309" t="s">
        <v>282</v>
      </c>
      <c r="F224" s="307">
        <v>120</v>
      </c>
      <c r="G224" s="317"/>
      <c r="H224" s="311"/>
      <c r="I224" s="307"/>
      <c r="J224" s="310"/>
      <c r="K224" s="311"/>
      <c r="L224" s="307"/>
      <c r="M224" s="310"/>
      <c r="N224" s="326"/>
      <c r="O224" s="321"/>
      <c r="P224" s="310"/>
      <c r="Q224" s="326"/>
      <c r="R224" s="321"/>
      <c r="S224" s="327"/>
    </row>
    <row r="225" spans="2:19" s="117" customFormat="1" ht="15" customHeight="1">
      <c r="B225" s="300" t="s">
        <v>283</v>
      </c>
      <c r="C225" s="265">
        <v>120</v>
      </c>
      <c r="D225" s="344"/>
      <c r="E225" s="302" t="s">
        <v>283</v>
      </c>
      <c r="F225" s="265">
        <v>110</v>
      </c>
      <c r="G225" s="349"/>
      <c r="H225" s="350"/>
      <c r="I225" s="351"/>
      <c r="J225" s="404"/>
      <c r="K225" s="304"/>
      <c r="L225" s="315"/>
      <c r="M225" s="349"/>
      <c r="N225" s="350"/>
      <c r="O225" s="351"/>
      <c r="P225" s="349"/>
      <c r="Q225" s="304" t="s">
        <v>284</v>
      </c>
      <c r="R225" s="315">
        <v>10</v>
      </c>
      <c r="S225" s="316"/>
    </row>
    <row r="226" spans="2:19" s="117" customFormat="1" ht="15" customHeight="1">
      <c r="B226" s="306" t="s">
        <v>285</v>
      </c>
      <c r="C226" s="307">
        <v>30</v>
      </c>
      <c r="D226" s="319"/>
      <c r="E226" s="309" t="s">
        <v>285</v>
      </c>
      <c r="F226" s="307">
        <v>30</v>
      </c>
      <c r="G226" s="317"/>
      <c r="H226" s="326"/>
      <c r="I226" s="321"/>
      <c r="J226" s="322"/>
      <c r="K226" s="326"/>
      <c r="L226" s="321"/>
      <c r="M226" s="322"/>
      <c r="N226" s="326"/>
      <c r="O226" s="321"/>
      <c r="P226" s="322"/>
      <c r="Q226" s="311"/>
      <c r="R226" s="312"/>
      <c r="S226" s="313"/>
    </row>
    <row r="227" spans="2:19" s="117" customFormat="1" ht="15" customHeight="1">
      <c r="B227" s="300" t="s">
        <v>286</v>
      </c>
      <c r="C227" s="265">
        <v>40</v>
      </c>
      <c r="D227" s="344"/>
      <c r="E227" s="302" t="s">
        <v>286</v>
      </c>
      <c r="F227" s="265">
        <v>40</v>
      </c>
      <c r="G227" s="349"/>
      <c r="H227" s="350"/>
      <c r="I227" s="351"/>
      <c r="J227" s="404"/>
      <c r="K227" s="350"/>
      <c r="L227" s="351"/>
      <c r="M227" s="404"/>
      <c r="N227" s="350"/>
      <c r="O227" s="351"/>
      <c r="P227" s="404"/>
      <c r="Q227" s="304"/>
      <c r="R227" s="315"/>
      <c r="S227" s="316"/>
    </row>
    <row r="228" spans="2:19" s="117" customFormat="1" ht="15" customHeight="1">
      <c r="B228" s="306"/>
      <c r="C228" s="307"/>
      <c r="D228" s="319"/>
      <c r="E228" s="309"/>
      <c r="F228" s="307"/>
      <c r="G228" s="317"/>
      <c r="H228" s="326"/>
      <c r="I228" s="321"/>
      <c r="J228" s="322"/>
      <c r="K228" s="326"/>
      <c r="L228" s="321"/>
      <c r="M228" s="322"/>
      <c r="N228" s="326"/>
      <c r="O228" s="321"/>
      <c r="P228" s="322"/>
      <c r="Q228" s="326"/>
      <c r="R228" s="321"/>
      <c r="S228" s="327"/>
    </row>
    <row r="229" spans="2:19" s="117" customFormat="1" ht="15" customHeight="1" thickBot="1">
      <c r="B229" s="300"/>
      <c r="C229" s="265"/>
      <c r="D229" s="344"/>
      <c r="E229" s="302"/>
      <c r="F229" s="265"/>
      <c r="G229" s="349"/>
      <c r="H229" s="350"/>
      <c r="I229" s="351"/>
      <c r="J229" s="404"/>
      <c r="K229" s="350"/>
      <c r="L229" s="351"/>
      <c r="M229" s="404"/>
      <c r="N229" s="350"/>
      <c r="O229" s="351"/>
      <c r="P229" s="404"/>
      <c r="Q229" s="350"/>
      <c r="R229" s="351"/>
      <c r="S229" s="405"/>
    </row>
    <row r="230" spans="2:19" s="117" customFormat="1" ht="15" customHeight="1" thickBot="1">
      <c r="B230" s="306"/>
      <c r="C230" s="307"/>
      <c r="D230" s="406"/>
      <c r="E230" s="1222" t="s">
        <v>172</v>
      </c>
      <c r="F230" s="1223"/>
      <c r="G230" s="1223"/>
      <c r="H230" s="1223"/>
      <c r="I230" s="1223"/>
      <c r="J230" s="1223"/>
      <c r="K230" s="1223"/>
      <c r="L230" s="1223"/>
      <c r="M230" s="1223"/>
      <c r="N230" s="1223"/>
      <c r="O230" s="1223"/>
      <c r="P230" s="1223"/>
      <c r="Q230" s="1223"/>
      <c r="R230" s="1223"/>
      <c r="S230" s="1224"/>
    </row>
    <row r="231" spans="2:19" s="117" customFormat="1" ht="15" customHeight="1">
      <c r="B231" s="306"/>
      <c r="C231" s="307"/>
      <c r="D231" s="319"/>
      <c r="E231" s="309"/>
      <c r="F231" s="307"/>
      <c r="G231" s="322"/>
      <c r="H231" s="311" t="s">
        <v>287</v>
      </c>
      <c r="I231" s="312">
        <v>220</v>
      </c>
      <c r="J231" s="317"/>
      <c r="K231" s="326"/>
      <c r="L231" s="321"/>
      <c r="M231" s="322"/>
      <c r="N231" s="326"/>
      <c r="O231" s="321"/>
      <c r="P231" s="322"/>
      <c r="Q231" s="326"/>
      <c r="R231" s="321"/>
      <c r="S231" s="327"/>
    </row>
    <row r="232" spans="2:19" s="117" customFormat="1" ht="15" customHeight="1">
      <c r="B232" s="306"/>
      <c r="C232" s="307"/>
      <c r="D232" s="319"/>
      <c r="E232" s="309"/>
      <c r="F232" s="307"/>
      <c r="G232" s="322"/>
      <c r="H232" s="311" t="s">
        <v>288</v>
      </c>
      <c r="I232" s="312">
        <v>200</v>
      </c>
      <c r="J232" s="317"/>
      <c r="K232" s="326"/>
      <c r="L232" s="321"/>
      <c r="M232" s="322"/>
      <c r="N232" s="326"/>
      <c r="O232" s="321"/>
      <c r="P232" s="322"/>
      <c r="Q232" s="326"/>
      <c r="R232" s="321"/>
      <c r="S232" s="327"/>
    </row>
    <row r="233" spans="2:19" s="117" customFormat="1" ht="15" customHeight="1">
      <c r="B233" s="306"/>
      <c r="C233" s="307"/>
      <c r="D233" s="319"/>
      <c r="E233" s="325"/>
      <c r="F233" s="321"/>
      <c r="G233" s="322"/>
      <c r="H233" s="311" t="s">
        <v>289</v>
      </c>
      <c r="I233" s="312">
        <v>600</v>
      </c>
      <c r="J233" s="317"/>
      <c r="K233" s="326"/>
      <c r="L233" s="321"/>
      <c r="M233" s="322"/>
      <c r="N233" s="326"/>
      <c r="O233" s="321"/>
      <c r="P233" s="322"/>
      <c r="Q233" s="326"/>
      <c r="R233" s="321"/>
      <c r="S233" s="327"/>
    </row>
    <row r="234" spans="2:19" s="117" customFormat="1" ht="15" customHeight="1">
      <c r="B234" s="306"/>
      <c r="C234" s="307"/>
      <c r="D234" s="319"/>
      <c r="E234" s="325"/>
      <c r="F234" s="321"/>
      <c r="G234" s="322"/>
      <c r="H234" s="311" t="s">
        <v>272</v>
      </c>
      <c r="I234" s="312">
        <v>220</v>
      </c>
      <c r="J234" s="317"/>
      <c r="K234" s="326"/>
      <c r="L234" s="321"/>
      <c r="M234" s="322"/>
      <c r="N234" s="326"/>
      <c r="O234" s="321"/>
      <c r="P234" s="322"/>
      <c r="Q234" s="326"/>
      <c r="R234" s="321"/>
      <c r="S234" s="327"/>
    </row>
    <row r="235" spans="2:19" s="117" customFormat="1" ht="15" customHeight="1">
      <c r="B235" s="306"/>
      <c r="C235" s="307"/>
      <c r="D235" s="319"/>
      <c r="E235" s="325"/>
      <c r="F235" s="321"/>
      <c r="G235" s="322"/>
      <c r="H235" s="311"/>
      <c r="I235" s="312"/>
      <c r="J235" s="317"/>
      <c r="K235" s="326"/>
      <c r="L235" s="321"/>
      <c r="M235" s="322"/>
      <c r="N235" s="326"/>
      <c r="O235" s="321"/>
      <c r="P235" s="322"/>
      <c r="Q235" s="326"/>
      <c r="R235" s="321"/>
      <c r="S235" s="327"/>
    </row>
    <row r="236" spans="2:19" s="117" customFormat="1" ht="15" customHeight="1">
      <c r="B236" s="323"/>
      <c r="C236" s="321"/>
      <c r="D236" s="324"/>
      <c r="E236" s="325"/>
      <c r="F236" s="321"/>
      <c r="G236" s="322"/>
      <c r="H236" s="326"/>
      <c r="I236" s="321"/>
      <c r="J236" s="322"/>
      <c r="K236" s="326"/>
      <c r="L236" s="321"/>
      <c r="M236" s="322"/>
      <c r="N236" s="326"/>
      <c r="O236" s="321"/>
      <c r="P236" s="322"/>
      <c r="Q236" s="326"/>
      <c r="R236" s="321"/>
      <c r="S236" s="327"/>
    </row>
    <row r="237" spans="2:19" s="117" customFormat="1" ht="15" customHeight="1" thickBot="1">
      <c r="B237" s="273" t="s">
        <v>208</v>
      </c>
      <c r="C237" s="328">
        <f>SUM(C213:C236)</f>
        <v>14120</v>
      </c>
      <c r="D237" s="397">
        <f>SUM(D213:D236)</f>
        <v>0</v>
      </c>
      <c r="E237" s="276" t="s">
        <v>209</v>
      </c>
      <c r="F237" s="328">
        <f>SUM(F213:F236)</f>
        <v>13200</v>
      </c>
      <c r="G237" s="328">
        <f>SUM(G213:G236)</f>
        <v>0</v>
      </c>
      <c r="H237" s="279" t="s">
        <v>210</v>
      </c>
      <c r="I237" s="328">
        <f>SUM(I213:I236)</f>
        <v>1300</v>
      </c>
      <c r="J237" s="328">
        <f>SUM(J213:J236)</f>
        <v>0</v>
      </c>
      <c r="K237" s="281" t="s">
        <v>211</v>
      </c>
      <c r="L237" s="328">
        <f>SUM(L213:L236)</f>
        <v>400</v>
      </c>
      <c r="M237" s="328">
        <f>SUM(M213:M236)</f>
        <v>0</v>
      </c>
      <c r="N237" s="279" t="s">
        <v>212</v>
      </c>
      <c r="O237" s="328">
        <f>SUM(O213:O236)</f>
        <v>120</v>
      </c>
      <c r="P237" s="328">
        <f>SUM(P213:P236)</f>
        <v>0</v>
      </c>
      <c r="Q237" s="279" t="s">
        <v>213</v>
      </c>
      <c r="R237" s="328">
        <f>SUM(R213:R236)</f>
        <v>340</v>
      </c>
      <c r="S237" s="331">
        <f>SUM(S213:S236)</f>
        <v>0</v>
      </c>
    </row>
    <row r="238" spans="2:19" s="117" customFormat="1" ht="15" hidden="1" customHeight="1">
      <c r="B238" s="399"/>
      <c r="C238" s="106"/>
      <c r="D238" s="343"/>
      <c r="E238" s="296"/>
      <c r="F238" s="106"/>
      <c r="G238" s="343"/>
      <c r="H238" s="296"/>
      <c r="I238" s="106"/>
      <c r="J238" s="343"/>
      <c r="K238" s="296"/>
      <c r="L238" s="106"/>
      <c r="M238" s="343"/>
      <c r="N238" s="296"/>
      <c r="O238" s="106"/>
      <c r="P238" s="343"/>
      <c r="Q238" s="296"/>
      <c r="R238" s="106"/>
      <c r="S238" s="343"/>
    </row>
    <row r="239" spans="2:19" s="387" customFormat="1" ht="10.5" customHeight="1">
      <c r="B239" s="384"/>
      <c r="C239" s="385"/>
      <c r="D239" s="386"/>
      <c r="E239" s="384"/>
      <c r="F239" s="385"/>
      <c r="G239" s="386"/>
      <c r="H239" s="384"/>
      <c r="I239" s="385"/>
      <c r="J239" s="386"/>
      <c r="K239" s="384"/>
      <c r="L239" s="385"/>
      <c r="M239" s="386"/>
      <c r="N239" s="384"/>
      <c r="O239" s="385"/>
      <c r="P239" s="386"/>
      <c r="Q239" s="384"/>
      <c r="R239" s="385"/>
      <c r="S239" s="386"/>
    </row>
    <row r="240" spans="2:19" s="387" customFormat="1" ht="18" customHeight="1">
      <c r="B240" s="407" t="s">
        <v>290</v>
      </c>
      <c r="C240" s="408"/>
      <c r="D240" s="112" t="s">
        <v>49</v>
      </c>
      <c r="E240" s="112">
        <f>+G249+J249+M249+P249+S249</f>
        <v>0</v>
      </c>
      <c r="F240" s="112" t="s">
        <v>229</v>
      </c>
      <c r="G240" s="112">
        <f>メール用全紙計算!S15</f>
        <v>3600</v>
      </c>
      <c r="H240" s="240"/>
      <c r="I240" s="409"/>
      <c r="J240" s="410"/>
      <c r="L240" s="408"/>
      <c r="M240" s="410"/>
      <c r="O240" s="408"/>
      <c r="P240" s="410"/>
      <c r="R240" s="408"/>
      <c r="S240" s="118" t="s">
        <v>54</v>
      </c>
    </row>
    <row r="241" spans="2:19" s="105" customFormat="1" ht="10.5" customHeight="1" thickBot="1">
      <c r="B241" s="106"/>
      <c r="C241" s="106"/>
      <c r="D241" s="343"/>
      <c r="E241" s="106"/>
      <c r="F241" s="106"/>
      <c r="G241" s="343"/>
      <c r="H241" s="106"/>
      <c r="I241" s="106"/>
      <c r="J241" s="343"/>
      <c r="K241" s="106"/>
      <c r="L241" s="106"/>
      <c r="M241" s="343"/>
      <c r="N241" s="106"/>
      <c r="O241" s="106"/>
      <c r="P241" s="343"/>
      <c r="Q241" s="106"/>
      <c r="R241" s="106"/>
      <c r="S241" s="343"/>
    </row>
    <row r="242" spans="2:19" s="387" customFormat="1" ht="15">
      <c r="B242" s="119" t="s">
        <v>55</v>
      </c>
      <c r="C242" s="120"/>
      <c r="D242" s="121"/>
      <c r="E242" s="122" t="s">
        <v>56</v>
      </c>
      <c r="F242" s="123"/>
      <c r="G242" s="124"/>
      <c r="H242" s="125" t="s">
        <v>57</v>
      </c>
      <c r="I242" s="123"/>
      <c r="J242" s="124"/>
      <c r="K242" s="126" t="s">
        <v>58</v>
      </c>
      <c r="L242" s="123"/>
      <c r="M242" s="127"/>
      <c r="N242" s="126" t="s">
        <v>59</v>
      </c>
      <c r="O242" s="123"/>
      <c r="P242" s="127"/>
      <c r="Q242" s="128" t="s">
        <v>60</v>
      </c>
      <c r="R242" s="123"/>
      <c r="S242" s="129"/>
    </row>
    <row r="243" spans="2:19" s="117" customFormat="1" ht="15" customHeight="1">
      <c r="B243" s="130" t="s">
        <v>61</v>
      </c>
      <c r="C243" s="131" t="s">
        <v>62</v>
      </c>
      <c r="D243" s="132" t="s">
        <v>63</v>
      </c>
      <c r="E243" s="133" t="s">
        <v>61</v>
      </c>
      <c r="F243" s="131" t="s">
        <v>64</v>
      </c>
      <c r="G243" s="134" t="s">
        <v>65</v>
      </c>
      <c r="H243" s="135" t="s">
        <v>61</v>
      </c>
      <c r="I243" s="131" t="s">
        <v>64</v>
      </c>
      <c r="J243" s="136" t="s">
        <v>65</v>
      </c>
      <c r="K243" s="135" t="s">
        <v>61</v>
      </c>
      <c r="L243" s="131" t="s">
        <v>64</v>
      </c>
      <c r="M243" s="136" t="s">
        <v>65</v>
      </c>
      <c r="N243" s="135" t="s">
        <v>61</v>
      </c>
      <c r="O243" s="131" t="s">
        <v>64</v>
      </c>
      <c r="P243" s="136" t="s">
        <v>65</v>
      </c>
      <c r="Q243" s="135" t="s">
        <v>61</v>
      </c>
      <c r="R243" s="131" t="s">
        <v>64</v>
      </c>
      <c r="S243" s="137" t="s">
        <v>65</v>
      </c>
    </row>
    <row r="244" spans="2:19" s="387" customFormat="1" ht="15" customHeight="1">
      <c r="B244" s="411" t="s">
        <v>291</v>
      </c>
      <c r="C244" s="412">
        <v>2050</v>
      </c>
      <c r="D244" s="413"/>
      <c r="E244" s="414" t="s">
        <v>291</v>
      </c>
      <c r="F244" s="412">
        <v>1960</v>
      </c>
      <c r="G244" s="415"/>
      <c r="H244" s="416"/>
      <c r="I244" s="412"/>
      <c r="J244" s="415"/>
      <c r="K244" s="416"/>
      <c r="L244" s="412"/>
      <c r="M244" s="415"/>
      <c r="N244" s="416" t="s">
        <v>292</v>
      </c>
      <c r="O244" s="412">
        <v>30</v>
      </c>
      <c r="P244" s="415"/>
      <c r="Q244" s="416" t="s">
        <v>292</v>
      </c>
      <c r="R244" s="412">
        <v>60</v>
      </c>
      <c r="S244" s="417"/>
    </row>
    <row r="245" spans="2:19" s="387" customFormat="1" ht="15" customHeight="1" thickBot="1">
      <c r="B245" s="418" t="s">
        <v>293</v>
      </c>
      <c r="C245" s="419">
        <v>780</v>
      </c>
      <c r="D245" s="420"/>
      <c r="E245" s="421" t="s">
        <v>293</v>
      </c>
      <c r="F245" s="419">
        <v>760</v>
      </c>
      <c r="G245" s="422"/>
      <c r="H245" s="423"/>
      <c r="I245" s="424"/>
      <c r="J245" s="425"/>
      <c r="K245" s="426" t="s">
        <v>294</v>
      </c>
      <c r="L245" s="419">
        <v>10</v>
      </c>
      <c r="M245" s="425"/>
      <c r="N245" s="426"/>
      <c r="O245" s="419"/>
      <c r="P245" s="425"/>
      <c r="Q245" s="426" t="s">
        <v>294</v>
      </c>
      <c r="R245" s="427">
        <v>10</v>
      </c>
      <c r="S245" s="428"/>
    </row>
    <row r="246" spans="2:19" s="387" customFormat="1" ht="15" customHeight="1" thickBot="1">
      <c r="B246" s="418"/>
      <c r="C246" s="419"/>
      <c r="D246" s="420"/>
      <c r="E246" s="1222" t="s">
        <v>172</v>
      </c>
      <c r="F246" s="1223"/>
      <c r="G246" s="1223"/>
      <c r="H246" s="1223"/>
      <c r="I246" s="1223"/>
      <c r="J246" s="1223"/>
      <c r="K246" s="1223"/>
      <c r="L246" s="1223"/>
      <c r="M246" s="1223"/>
      <c r="N246" s="1223"/>
      <c r="O246" s="1223"/>
      <c r="P246" s="1223"/>
      <c r="Q246" s="1223"/>
      <c r="R246" s="1223"/>
      <c r="S246" s="1224"/>
    </row>
    <row r="247" spans="2:19" s="387" customFormat="1" ht="15" customHeight="1">
      <c r="B247" s="418"/>
      <c r="C247" s="419"/>
      <c r="D247" s="420"/>
      <c r="E247" s="429"/>
      <c r="F247" s="419"/>
      <c r="G247" s="430"/>
      <c r="H247" s="426" t="s">
        <v>295</v>
      </c>
      <c r="I247" s="427">
        <v>710</v>
      </c>
      <c r="J247" s="425"/>
      <c r="K247" s="426" t="s">
        <v>295</v>
      </c>
      <c r="L247" s="419">
        <v>60</v>
      </c>
      <c r="M247" s="425"/>
      <c r="N247" s="426"/>
      <c r="O247" s="419"/>
      <c r="P247" s="425"/>
      <c r="Q247" s="426"/>
      <c r="R247" s="427"/>
      <c r="S247" s="428"/>
    </row>
    <row r="248" spans="2:19" s="387" customFormat="1" ht="15" customHeight="1">
      <c r="B248" s="431"/>
      <c r="C248" s="424"/>
      <c r="D248" s="432"/>
      <c r="E248" s="433"/>
      <c r="F248" s="424"/>
      <c r="G248" s="430"/>
      <c r="H248" s="423"/>
      <c r="I248" s="424"/>
      <c r="J248" s="430"/>
      <c r="K248" s="426"/>
      <c r="L248" s="427"/>
      <c r="M248" s="422"/>
      <c r="N248" s="423"/>
      <c r="O248" s="424"/>
      <c r="P248" s="430"/>
      <c r="Q248" s="426"/>
      <c r="R248" s="427"/>
      <c r="S248" s="428"/>
    </row>
    <row r="249" spans="2:19" s="387" customFormat="1" ht="15" customHeight="1" thickBot="1">
      <c r="B249" s="273" t="s">
        <v>208</v>
      </c>
      <c r="C249" s="434">
        <f>SUM(C244:C248)</f>
        <v>2830</v>
      </c>
      <c r="D249" s="435">
        <f>SUM(D244:D248)</f>
        <v>0</v>
      </c>
      <c r="E249" s="276" t="s">
        <v>209</v>
      </c>
      <c r="F249" s="434">
        <f>SUM(F244:F248)</f>
        <v>2720</v>
      </c>
      <c r="G249" s="434">
        <f>SUM(G244:G248)</f>
        <v>0</v>
      </c>
      <c r="H249" s="279" t="s">
        <v>210</v>
      </c>
      <c r="I249" s="434">
        <f>SUM(I244:I248)</f>
        <v>710</v>
      </c>
      <c r="J249" s="434">
        <f>SUM(J244:J248)</f>
        <v>0</v>
      </c>
      <c r="K249" s="281" t="s">
        <v>211</v>
      </c>
      <c r="L249" s="434">
        <f>SUM(L244:L248)</f>
        <v>70</v>
      </c>
      <c r="M249" s="434">
        <f>SUM(M244:M248)</f>
        <v>0</v>
      </c>
      <c r="N249" s="279" t="s">
        <v>212</v>
      </c>
      <c r="O249" s="434">
        <f>SUM(O244:O248)</f>
        <v>30</v>
      </c>
      <c r="P249" s="434">
        <f>SUM(P244:P248)</f>
        <v>0</v>
      </c>
      <c r="Q249" s="279" t="s">
        <v>213</v>
      </c>
      <c r="R249" s="434">
        <f>SUM(R244:R248)</f>
        <v>70</v>
      </c>
      <c r="S249" s="436">
        <f>SUM(S244:S248)</f>
        <v>0</v>
      </c>
    </row>
    <row r="250" spans="2:19" s="387" customFormat="1" ht="15" customHeight="1" thickBot="1">
      <c r="B250" s="437"/>
      <c r="C250" s="438"/>
      <c r="D250" s="439"/>
      <c r="E250" s="440"/>
      <c r="F250" s="441"/>
      <c r="G250" s="442"/>
      <c r="H250" s="440"/>
      <c r="I250" s="441"/>
      <c r="J250" s="442"/>
      <c r="K250" s="440"/>
      <c r="L250" s="443"/>
      <c r="M250" s="444"/>
      <c r="N250" s="440"/>
      <c r="O250" s="441"/>
      <c r="P250" s="444"/>
      <c r="Q250" s="440"/>
      <c r="R250" s="1215">
        <v>46054</v>
      </c>
      <c r="S250" s="1216"/>
    </row>
    <row r="251" spans="2:19" s="96" customFormat="1" ht="21" customHeight="1">
      <c r="B251" s="85" t="s">
        <v>42</v>
      </c>
      <c r="C251" s="355"/>
      <c r="D251" s="356"/>
      <c r="E251" s="86"/>
      <c r="F251" s="355"/>
      <c r="G251" s="355"/>
      <c r="H251" s="86"/>
      <c r="I251" s="357" t="s">
        <v>43</v>
      </c>
      <c r="J251" s="358"/>
      <c r="K251" s="90"/>
      <c r="L251" s="359"/>
      <c r="M251" s="360"/>
      <c r="N251" s="92"/>
      <c r="O251" s="93" t="s">
        <v>44</v>
      </c>
      <c r="P251" s="94"/>
      <c r="Q251" s="86"/>
      <c r="R251" s="94"/>
      <c r="S251" s="95"/>
    </row>
    <row r="252" spans="2:19" s="96" customFormat="1" ht="21" customHeight="1" thickBot="1">
      <c r="B252" s="97" t="s">
        <v>45</v>
      </c>
      <c r="C252" s="361"/>
      <c r="D252" s="362">
        <f>メール用全紙計算!T33</f>
        <v>0</v>
      </c>
      <c r="E252" s="100"/>
      <c r="F252" s="363"/>
      <c r="G252" s="363"/>
      <c r="H252" s="100"/>
      <c r="I252" s="364" t="s">
        <v>46</v>
      </c>
      <c r="J252" s="365"/>
      <c r="K252" s="100"/>
      <c r="L252" s="363"/>
      <c r="M252" s="366"/>
      <c r="N252" s="104"/>
      <c r="O252" s="101" t="s">
        <v>47</v>
      </c>
      <c r="P252" s="1217"/>
      <c r="Q252" s="1218"/>
      <c r="R252" s="1218"/>
      <c r="S252" s="1219"/>
    </row>
    <row r="253" spans="2:19" s="387" customFormat="1" ht="10.5" customHeight="1">
      <c r="B253" s="445"/>
      <c r="C253" s="441"/>
      <c r="D253" s="334"/>
      <c r="E253" s="446"/>
      <c r="F253" s="447"/>
      <c r="G253" s="334"/>
      <c r="H253" s="446"/>
      <c r="I253" s="447"/>
      <c r="J253" s="334"/>
      <c r="K253" s="446"/>
      <c r="L253" s="447"/>
      <c r="M253" s="334"/>
      <c r="N253" s="106"/>
      <c r="O253" s="1229"/>
      <c r="P253" s="1230"/>
      <c r="Q253" s="106"/>
      <c r="R253" s="1215"/>
      <c r="S253" s="1216"/>
    </row>
    <row r="254" spans="2:19" s="387" customFormat="1" ht="18" customHeight="1">
      <c r="B254" s="407" t="s">
        <v>296</v>
      </c>
      <c r="C254" s="448"/>
      <c r="D254" s="112" t="s">
        <v>49</v>
      </c>
      <c r="E254" s="112">
        <f>+G261+J261+M261+P261+S261</f>
        <v>0</v>
      </c>
      <c r="F254" s="112" t="s">
        <v>229</v>
      </c>
      <c r="G254" s="112">
        <f>メール用全紙計算!S16</f>
        <v>1390</v>
      </c>
      <c r="H254" s="240"/>
      <c r="I254" s="449"/>
      <c r="J254" s="450"/>
      <c r="K254" s="451"/>
      <c r="L254" s="448"/>
      <c r="M254" s="450"/>
      <c r="N254" s="451"/>
      <c r="O254" s="448"/>
      <c r="P254" s="450"/>
      <c r="Q254" s="451"/>
      <c r="R254" s="448"/>
      <c r="S254" s="118" t="s">
        <v>54</v>
      </c>
    </row>
    <row r="255" spans="2:19" s="105" customFormat="1" ht="10.5" customHeight="1" thickBot="1">
      <c r="B255" s="106"/>
      <c r="C255" s="106"/>
      <c r="D255" s="343"/>
      <c r="E255" s="106"/>
      <c r="F255" s="106"/>
      <c r="G255" s="343"/>
      <c r="H255" s="106"/>
      <c r="I255" s="106"/>
      <c r="J255" s="343"/>
      <c r="K255" s="106"/>
      <c r="L255" s="106"/>
      <c r="M255" s="343"/>
      <c r="N255" s="106"/>
      <c r="O255" s="106"/>
      <c r="P255" s="343"/>
      <c r="Q255" s="106"/>
      <c r="R255" s="106"/>
      <c r="S255" s="343"/>
    </row>
    <row r="256" spans="2:19" s="387" customFormat="1" ht="15" customHeight="1">
      <c r="B256" s="119" t="s">
        <v>55</v>
      </c>
      <c r="C256" s="120"/>
      <c r="D256" s="121"/>
      <c r="E256" s="122" t="s">
        <v>56</v>
      </c>
      <c r="F256" s="123"/>
      <c r="G256" s="124"/>
      <c r="H256" s="125" t="s">
        <v>57</v>
      </c>
      <c r="I256" s="123"/>
      <c r="J256" s="124"/>
      <c r="K256" s="126" t="s">
        <v>58</v>
      </c>
      <c r="L256" s="123"/>
      <c r="M256" s="127"/>
      <c r="N256" s="126" t="s">
        <v>59</v>
      </c>
      <c r="O256" s="123"/>
      <c r="P256" s="127"/>
      <c r="Q256" s="128" t="s">
        <v>60</v>
      </c>
      <c r="R256" s="123"/>
      <c r="S256" s="129"/>
    </row>
    <row r="257" spans="2:19" s="117" customFormat="1" ht="15" customHeight="1">
      <c r="B257" s="130" t="s">
        <v>61</v>
      </c>
      <c r="C257" s="131" t="s">
        <v>62</v>
      </c>
      <c r="D257" s="132" t="s">
        <v>63</v>
      </c>
      <c r="E257" s="133" t="s">
        <v>61</v>
      </c>
      <c r="F257" s="131" t="s">
        <v>64</v>
      </c>
      <c r="G257" s="134" t="s">
        <v>65</v>
      </c>
      <c r="H257" s="135" t="s">
        <v>61</v>
      </c>
      <c r="I257" s="131" t="s">
        <v>64</v>
      </c>
      <c r="J257" s="136" t="s">
        <v>65</v>
      </c>
      <c r="K257" s="135" t="s">
        <v>61</v>
      </c>
      <c r="L257" s="131" t="s">
        <v>64</v>
      </c>
      <c r="M257" s="136" t="s">
        <v>65</v>
      </c>
      <c r="N257" s="135" t="s">
        <v>61</v>
      </c>
      <c r="O257" s="131" t="s">
        <v>64</v>
      </c>
      <c r="P257" s="136" t="s">
        <v>65</v>
      </c>
      <c r="Q257" s="135" t="s">
        <v>61</v>
      </c>
      <c r="R257" s="131" t="s">
        <v>64</v>
      </c>
      <c r="S257" s="137" t="s">
        <v>65</v>
      </c>
    </row>
    <row r="258" spans="2:19" s="387" customFormat="1" ht="15" customHeight="1">
      <c r="B258" s="411" t="s">
        <v>297</v>
      </c>
      <c r="C258" s="412">
        <v>620</v>
      </c>
      <c r="D258" s="413"/>
      <c r="E258" s="414" t="s">
        <v>297</v>
      </c>
      <c r="F258" s="412">
        <v>600</v>
      </c>
      <c r="G258" s="415"/>
      <c r="H258" s="416" t="s">
        <v>298</v>
      </c>
      <c r="I258" s="412">
        <v>10</v>
      </c>
      <c r="J258" s="415"/>
      <c r="K258" s="416"/>
      <c r="L258" s="412"/>
      <c r="M258" s="415"/>
      <c r="N258" s="416"/>
      <c r="O258" s="412"/>
      <c r="P258" s="415"/>
      <c r="Q258" s="416" t="s">
        <v>298</v>
      </c>
      <c r="R258" s="452">
        <v>10</v>
      </c>
      <c r="S258" s="453"/>
    </row>
    <row r="259" spans="2:19" s="387" customFormat="1" ht="15" customHeight="1">
      <c r="B259" s="418" t="s">
        <v>299</v>
      </c>
      <c r="C259" s="419">
        <v>770</v>
      </c>
      <c r="D259" s="420"/>
      <c r="E259" s="421" t="s">
        <v>299</v>
      </c>
      <c r="F259" s="419">
        <v>730</v>
      </c>
      <c r="G259" s="425"/>
      <c r="H259" s="426" t="s">
        <v>300</v>
      </c>
      <c r="I259" s="419">
        <v>10</v>
      </c>
      <c r="J259" s="425"/>
      <c r="K259" s="426" t="s">
        <v>300</v>
      </c>
      <c r="L259" s="419">
        <v>10</v>
      </c>
      <c r="M259" s="425"/>
      <c r="N259" s="426" t="s">
        <v>300</v>
      </c>
      <c r="O259" s="419">
        <v>10</v>
      </c>
      <c r="P259" s="425"/>
      <c r="Q259" s="426" t="s">
        <v>300</v>
      </c>
      <c r="R259" s="427">
        <v>10</v>
      </c>
      <c r="S259" s="428"/>
    </row>
    <row r="260" spans="2:19" s="387" customFormat="1" ht="15" customHeight="1">
      <c r="B260" s="431"/>
      <c r="C260" s="424"/>
      <c r="D260" s="432"/>
      <c r="E260" s="433"/>
      <c r="F260" s="424"/>
      <c r="G260" s="430"/>
      <c r="H260" s="423"/>
      <c r="I260" s="424"/>
      <c r="J260" s="430"/>
      <c r="K260" s="423"/>
      <c r="L260" s="424"/>
      <c r="M260" s="430"/>
      <c r="N260" s="423"/>
      <c r="O260" s="424"/>
      <c r="P260" s="430"/>
      <c r="Q260" s="423"/>
      <c r="R260" s="424"/>
      <c r="S260" s="454"/>
    </row>
    <row r="261" spans="2:19" s="387" customFormat="1" ht="15" customHeight="1" thickBot="1">
      <c r="B261" s="273" t="s">
        <v>208</v>
      </c>
      <c r="C261" s="455">
        <f>SUM(C258:C260)</f>
        <v>1390</v>
      </c>
      <c r="D261" s="456">
        <f>SUM(D258:D260)</f>
        <v>0</v>
      </c>
      <c r="E261" s="276" t="s">
        <v>209</v>
      </c>
      <c r="F261" s="434">
        <f>SUM(F258:F260)</f>
        <v>1330</v>
      </c>
      <c r="G261" s="434">
        <f>SUM(G258:G260)</f>
        <v>0</v>
      </c>
      <c r="H261" s="279" t="s">
        <v>210</v>
      </c>
      <c r="I261" s="434">
        <f>SUM(I258:I260)</f>
        <v>20</v>
      </c>
      <c r="J261" s="434">
        <f>SUM(J258:J260)</f>
        <v>0</v>
      </c>
      <c r="K261" s="281" t="s">
        <v>211</v>
      </c>
      <c r="L261" s="434">
        <f>SUM(L258:L260)</f>
        <v>10</v>
      </c>
      <c r="M261" s="434">
        <f>SUM(M258:M260)</f>
        <v>0</v>
      </c>
      <c r="N261" s="279" t="s">
        <v>212</v>
      </c>
      <c r="O261" s="455">
        <f>SUM(O258:O260)</f>
        <v>10</v>
      </c>
      <c r="P261" s="434">
        <f>SUM(P258:P260)</f>
        <v>0</v>
      </c>
      <c r="Q261" s="279" t="s">
        <v>213</v>
      </c>
      <c r="R261" s="455">
        <f>SUM(R258:R260)</f>
        <v>20</v>
      </c>
      <c r="S261" s="457">
        <f>SUM(S258:S260)</f>
        <v>0</v>
      </c>
    </row>
    <row r="262" spans="2:19" s="387" customFormat="1" ht="10.5" customHeight="1">
      <c r="B262" s="458"/>
      <c r="C262" s="459"/>
      <c r="D262" s="334"/>
      <c r="E262" s="446"/>
      <c r="F262" s="447"/>
      <c r="G262" s="334"/>
      <c r="H262" s="446"/>
      <c r="I262" s="447"/>
      <c r="J262" s="334"/>
      <c r="K262" s="446"/>
      <c r="L262" s="447"/>
      <c r="M262" s="334"/>
      <c r="N262" s="106"/>
      <c r="O262" s="1229"/>
      <c r="P262" s="1230"/>
      <c r="Q262" s="106"/>
      <c r="R262" s="1215"/>
      <c r="S262" s="1216"/>
    </row>
    <row r="263" spans="2:19" s="387" customFormat="1" ht="18" customHeight="1">
      <c r="B263" s="407" t="s">
        <v>301</v>
      </c>
      <c r="C263" s="448"/>
      <c r="D263" s="112" t="s">
        <v>49</v>
      </c>
      <c r="E263" s="112">
        <f>+G276+J276+M276+P276+S276</f>
        <v>0</v>
      </c>
      <c r="F263" s="112" t="s">
        <v>229</v>
      </c>
      <c r="G263" s="112">
        <f>メール用全紙計算!S17</f>
        <v>8540</v>
      </c>
      <c r="H263" s="240"/>
      <c r="I263" s="449"/>
      <c r="J263" s="450"/>
      <c r="K263" s="451"/>
      <c r="L263" s="448"/>
      <c r="M263" s="450"/>
      <c r="N263" s="451"/>
      <c r="O263" s="460"/>
      <c r="P263" s="461"/>
      <c r="Q263" s="451"/>
      <c r="R263" s="460"/>
      <c r="S263" s="118" t="s">
        <v>54</v>
      </c>
    </row>
    <row r="264" spans="2:19" s="105" customFormat="1" ht="10.5" customHeight="1" thickBot="1">
      <c r="B264" s="106"/>
      <c r="C264" s="106"/>
      <c r="D264" s="343"/>
      <c r="E264" s="106"/>
      <c r="F264" s="106"/>
      <c r="G264" s="343"/>
      <c r="H264" s="106"/>
      <c r="I264" s="106"/>
      <c r="J264" s="343"/>
      <c r="K264" s="106"/>
      <c r="L264" s="106"/>
      <c r="M264" s="343"/>
      <c r="N264" s="106"/>
      <c r="O264" s="107"/>
      <c r="P264" s="108"/>
      <c r="Q264" s="106"/>
      <c r="R264" s="107"/>
      <c r="S264" s="108"/>
    </row>
    <row r="265" spans="2:19" s="387" customFormat="1" ht="15" customHeight="1">
      <c r="B265" s="119" t="s">
        <v>55</v>
      </c>
      <c r="C265" s="120"/>
      <c r="D265" s="121"/>
      <c r="E265" s="122" t="s">
        <v>56</v>
      </c>
      <c r="F265" s="123"/>
      <c r="G265" s="124"/>
      <c r="H265" s="125" t="s">
        <v>57</v>
      </c>
      <c r="I265" s="123"/>
      <c r="J265" s="124"/>
      <c r="K265" s="126" t="s">
        <v>58</v>
      </c>
      <c r="L265" s="123"/>
      <c r="M265" s="127"/>
      <c r="N265" s="126" t="s">
        <v>59</v>
      </c>
      <c r="O265" s="123"/>
      <c r="P265" s="127"/>
      <c r="Q265" s="128" t="s">
        <v>60</v>
      </c>
      <c r="R265" s="123"/>
      <c r="S265" s="129"/>
    </row>
    <row r="266" spans="2:19" s="117" customFormat="1" ht="15" customHeight="1">
      <c r="B266" s="130" t="s">
        <v>61</v>
      </c>
      <c r="C266" s="131" t="s">
        <v>62</v>
      </c>
      <c r="D266" s="132" t="s">
        <v>63</v>
      </c>
      <c r="E266" s="133" t="s">
        <v>61</v>
      </c>
      <c r="F266" s="131" t="s">
        <v>64</v>
      </c>
      <c r="G266" s="134" t="s">
        <v>65</v>
      </c>
      <c r="H266" s="135" t="s">
        <v>61</v>
      </c>
      <c r="I266" s="131" t="s">
        <v>64</v>
      </c>
      <c r="J266" s="136" t="s">
        <v>65</v>
      </c>
      <c r="K266" s="135" t="s">
        <v>61</v>
      </c>
      <c r="L266" s="131" t="s">
        <v>64</v>
      </c>
      <c r="M266" s="136" t="s">
        <v>65</v>
      </c>
      <c r="N266" s="135" t="s">
        <v>61</v>
      </c>
      <c r="O266" s="131" t="s">
        <v>64</v>
      </c>
      <c r="P266" s="136" t="s">
        <v>65</v>
      </c>
      <c r="Q266" s="135" t="s">
        <v>61</v>
      </c>
      <c r="R266" s="131" t="s">
        <v>64</v>
      </c>
      <c r="S266" s="137" t="s">
        <v>65</v>
      </c>
    </row>
    <row r="267" spans="2:19" s="387" customFormat="1" ht="15" customHeight="1">
      <c r="B267" s="411" t="s">
        <v>302</v>
      </c>
      <c r="C267" s="412">
        <v>2200</v>
      </c>
      <c r="D267" s="413"/>
      <c r="E267" s="414" t="s">
        <v>302</v>
      </c>
      <c r="F267" s="412">
        <v>1950</v>
      </c>
      <c r="G267" s="415"/>
      <c r="H267" s="416"/>
      <c r="I267" s="412"/>
      <c r="J267" s="415"/>
      <c r="K267" s="416" t="s">
        <v>303</v>
      </c>
      <c r="L267" s="412">
        <v>120</v>
      </c>
      <c r="M267" s="415"/>
      <c r="N267" s="416" t="s">
        <v>303</v>
      </c>
      <c r="O267" s="412">
        <v>50</v>
      </c>
      <c r="P267" s="415"/>
      <c r="Q267" s="416" t="s">
        <v>303</v>
      </c>
      <c r="R267" s="412">
        <v>80</v>
      </c>
      <c r="S267" s="417"/>
    </row>
    <row r="268" spans="2:19" s="387" customFormat="1" ht="15" customHeight="1">
      <c r="B268" s="418" t="s">
        <v>304</v>
      </c>
      <c r="C268" s="419">
        <v>1530</v>
      </c>
      <c r="D268" s="420"/>
      <c r="E268" s="421" t="s">
        <v>304</v>
      </c>
      <c r="F268" s="419">
        <v>1390</v>
      </c>
      <c r="G268" s="425"/>
      <c r="H268" s="426"/>
      <c r="I268" s="419"/>
      <c r="J268" s="425"/>
      <c r="K268" s="426" t="s">
        <v>305</v>
      </c>
      <c r="L268" s="419">
        <v>80</v>
      </c>
      <c r="M268" s="425"/>
      <c r="N268" s="426" t="s">
        <v>305</v>
      </c>
      <c r="O268" s="419">
        <v>20</v>
      </c>
      <c r="P268" s="425"/>
      <c r="Q268" s="426" t="s">
        <v>305</v>
      </c>
      <c r="R268" s="419">
        <v>40</v>
      </c>
      <c r="S268" s="462"/>
    </row>
    <row r="269" spans="2:19" s="387" customFormat="1" ht="15" customHeight="1">
      <c r="B269" s="411" t="s">
        <v>306</v>
      </c>
      <c r="C269" s="412">
        <v>1290</v>
      </c>
      <c r="D269" s="463"/>
      <c r="E269" s="414" t="s">
        <v>306</v>
      </c>
      <c r="F269" s="412">
        <v>1180</v>
      </c>
      <c r="G269" s="415"/>
      <c r="H269" s="416"/>
      <c r="I269" s="412"/>
      <c r="J269" s="415"/>
      <c r="K269" s="416" t="s">
        <v>307</v>
      </c>
      <c r="L269" s="412">
        <v>70</v>
      </c>
      <c r="M269" s="415"/>
      <c r="N269" s="416" t="s">
        <v>307</v>
      </c>
      <c r="O269" s="412">
        <v>20</v>
      </c>
      <c r="P269" s="415"/>
      <c r="Q269" s="416" t="s">
        <v>307</v>
      </c>
      <c r="R269" s="412">
        <v>20</v>
      </c>
      <c r="S269" s="417"/>
    </row>
    <row r="270" spans="2:19" s="387" customFormat="1" ht="15" customHeight="1">
      <c r="B270" s="418" t="s">
        <v>308</v>
      </c>
      <c r="C270" s="419">
        <v>1530</v>
      </c>
      <c r="D270" s="420"/>
      <c r="E270" s="421" t="s">
        <v>308</v>
      </c>
      <c r="F270" s="419">
        <v>1430</v>
      </c>
      <c r="G270" s="422"/>
      <c r="H270" s="423"/>
      <c r="I270" s="424"/>
      <c r="J270" s="425"/>
      <c r="K270" s="426" t="s">
        <v>309</v>
      </c>
      <c r="L270" s="419">
        <v>50</v>
      </c>
      <c r="M270" s="425"/>
      <c r="N270" s="426" t="s">
        <v>309</v>
      </c>
      <c r="O270" s="419">
        <v>10</v>
      </c>
      <c r="P270" s="425"/>
      <c r="Q270" s="426" t="s">
        <v>309</v>
      </c>
      <c r="R270" s="427">
        <v>40</v>
      </c>
      <c r="S270" s="428"/>
    </row>
    <row r="271" spans="2:19" s="387" customFormat="1" ht="15" customHeight="1" thickBot="1">
      <c r="B271" s="411" t="s">
        <v>310</v>
      </c>
      <c r="C271" s="412">
        <v>990</v>
      </c>
      <c r="D271" s="463"/>
      <c r="E271" s="464" t="s">
        <v>310</v>
      </c>
      <c r="F271" s="412">
        <v>950</v>
      </c>
      <c r="G271" s="465"/>
      <c r="H271" s="466"/>
      <c r="I271" s="467"/>
      <c r="J271" s="415"/>
      <c r="K271" s="416" t="s">
        <v>311</v>
      </c>
      <c r="L271" s="412">
        <v>20</v>
      </c>
      <c r="M271" s="465"/>
      <c r="N271" s="416" t="s">
        <v>311</v>
      </c>
      <c r="O271" s="452">
        <v>10</v>
      </c>
      <c r="P271" s="465"/>
      <c r="Q271" s="416" t="s">
        <v>311</v>
      </c>
      <c r="R271" s="452">
        <v>10</v>
      </c>
      <c r="S271" s="453"/>
    </row>
    <row r="272" spans="2:19" s="387" customFormat="1" ht="15" customHeight="1" thickBot="1">
      <c r="B272" s="418"/>
      <c r="C272" s="419"/>
      <c r="D272" s="420"/>
      <c r="E272" s="1222" t="s">
        <v>172</v>
      </c>
      <c r="F272" s="1223"/>
      <c r="G272" s="1223"/>
      <c r="H272" s="1223"/>
      <c r="I272" s="1223"/>
      <c r="J272" s="1223"/>
      <c r="K272" s="1223"/>
      <c r="L272" s="1223"/>
      <c r="M272" s="1223"/>
      <c r="N272" s="1223"/>
      <c r="O272" s="1223"/>
      <c r="P272" s="1223"/>
      <c r="Q272" s="1223"/>
      <c r="R272" s="1223"/>
      <c r="S272" s="1224"/>
    </row>
    <row r="273" spans="2:19" s="387" customFormat="1" ht="15" customHeight="1">
      <c r="B273" s="418"/>
      <c r="C273" s="419"/>
      <c r="D273" s="420"/>
      <c r="E273" s="429"/>
      <c r="F273" s="419"/>
      <c r="G273" s="430"/>
      <c r="H273" s="426" t="s">
        <v>302</v>
      </c>
      <c r="I273" s="427">
        <v>700</v>
      </c>
      <c r="J273" s="425"/>
      <c r="K273" s="426"/>
      <c r="L273" s="419"/>
      <c r="M273" s="422"/>
      <c r="N273" s="426"/>
      <c r="O273" s="427"/>
      <c r="P273" s="422"/>
      <c r="Q273" s="426"/>
      <c r="R273" s="427"/>
      <c r="S273" s="428"/>
    </row>
    <row r="274" spans="2:19" s="387" customFormat="1" ht="15" customHeight="1">
      <c r="B274" s="418"/>
      <c r="C274" s="419"/>
      <c r="D274" s="420"/>
      <c r="E274" s="429"/>
      <c r="F274" s="419"/>
      <c r="G274" s="430"/>
      <c r="H274" s="426" t="s">
        <v>308</v>
      </c>
      <c r="I274" s="427">
        <v>300</v>
      </c>
      <c r="J274" s="425"/>
      <c r="K274" s="426"/>
      <c r="L274" s="419"/>
      <c r="M274" s="422"/>
      <c r="N274" s="426"/>
      <c r="O274" s="427"/>
      <c r="P274" s="422"/>
      <c r="Q274" s="426"/>
      <c r="R274" s="427"/>
      <c r="S274" s="428"/>
    </row>
    <row r="275" spans="2:19" s="387" customFormat="1" ht="15" customHeight="1">
      <c r="B275" s="431"/>
      <c r="C275" s="424"/>
      <c r="D275" s="432"/>
      <c r="E275" s="468"/>
      <c r="F275" s="424"/>
      <c r="G275" s="430"/>
      <c r="H275" s="426"/>
      <c r="I275" s="427"/>
      <c r="J275" s="422"/>
      <c r="K275" s="426"/>
      <c r="L275" s="427"/>
      <c r="M275" s="422"/>
      <c r="N275" s="423"/>
      <c r="O275" s="424"/>
      <c r="P275" s="422"/>
      <c r="Q275" s="426"/>
      <c r="R275" s="427"/>
      <c r="S275" s="428"/>
    </row>
    <row r="276" spans="2:19" s="387" customFormat="1" ht="15" customHeight="1" thickBot="1">
      <c r="B276" s="273" t="s">
        <v>208</v>
      </c>
      <c r="C276" s="434">
        <f>SUM(C267:C275)</f>
        <v>7540</v>
      </c>
      <c r="D276" s="469">
        <f>SUM(D267:D275)</f>
        <v>0</v>
      </c>
      <c r="E276" s="276" t="s">
        <v>209</v>
      </c>
      <c r="F276" s="434">
        <f>SUM(F267:F275)</f>
        <v>6900</v>
      </c>
      <c r="G276" s="434">
        <f>SUM(G267:G275)</f>
        <v>0</v>
      </c>
      <c r="H276" s="279" t="s">
        <v>210</v>
      </c>
      <c r="I276" s="434">
        <f>SUM(I267:I275)</f>
        <v>1000</v>
      </c>
      <c r="J276" s="434">
        <f>SUM(J267:J275)</f>
        <v>0</v>
      </c>
      <c r="K276" s="281" t="s">
        <v>211</v>
      </c>
      <c r="L276" s="434">
        <f>SUM(L267:L275)</f>
        <v>340</v>
      </c>
      <c r="M276" s="434">
        <f>SUM(M267:M275)</f>
        <v>0</v>
      </c>
      <c r="N276" s="279" t="s">
        <v>212</v>
      </c>
      <c r="O276" s="434">
        <f>SUM(O267:O275)</f>
        <v>110</v>
      </c>
      <c r="P276" s="434">
        <f>SUM(P267:P275)</f>
        <v>0</v>
      </c>
      <c r="Q276" s="279" t="s">
        <v>213</v>
      </c>
      <c r="R276" s="434">
        <f>SUM(R267:R275)</f>
        <v>190</v>
      </c>
      <c r="S276" s="436">
        <f>SUM(S267:S275)</f>
        <v>0</v>
      </c>
    </row>
    <row r="277" spans="2:19" s="387" customFormat="1" ht="15" hidden="1" customHeight="1" thickBot="1">
      <c r="B277" s="445"/>
      <c r="C277" s="441"/>
      <c r="D277" s="334"/>
      <c r="E277" s="446"/>
      <c r="F277" s="447"/>
      <c r="G277" s="334"/>
      <c r="H277" s="446"/>
      <c r="I277" s="447"/>
      <c r="J277" s="334"/>
      <c r="K277" s="446"/>
      <c r="L277" s="447"/>
      <c r="M277" s="334"/>
      <c r="N277" s="446"/>
      <c r="O277" s="447"/>
      <c r="P277" s="334"/>
      <c r="Q277" s="446"/>
      <c r="R277" s="447"/>
      <c r="S277" s="334"/>
    </row>
    <row r="278" spans="2:19" s="387" customFormat="1" ht="10.5" customHeight="1">
      <c r="B278" s="445"/>
      <c r="C278" s="441"/>
      <c r="D278" s="334"/>
      <c r="E278" s="446"/>
      <c r="F278" s="447"/>
      <c r="G278" s="334"/>
      <c r="H278" s="446"/>
      <c r="I278" s="447"/>
      <c r="J278" s="334"/>
      <c r="K278" s="446"/>
      <c r="L278" s="447"/>
      <c r="M278" s="334"/>
      <c r="N278" s="106"/>
      <c r="O278" s="1229"/>
      <c r="P278" s="1230"/>
      <c r="Q278" s="106"/>
      <c r="R278" s="1215"/>
      <c r="S278" s="1216"/>
    </row>
    <row r="279" spans="2:19" s="387" customFormat="1" ht="18" customHeight="1">
      <c r="B279" s="407" t="s">
        <v>312</v>
      </c>
      <c r="C279" s="408"/>
      <c r="D279" s="112" t="s">
        <v>49</v>
      </c>
      <c r="E279" s="112">
        <f>+G289+J289+M289+P289+S289</f>
        <v>0</v>
      </c>
      <c r="F279" s="112" t="s">
        <v>229</v>
      </c>
      <c r="G279" s="112">
        <f>メール用全紙計算!S18</f>
        <v>3600</v>
      </c>
      <c r="H279" s="240"/>
      <c r="I279" s="409"/>
      <c r="J279" s="410"/>
      <c r="L279" s="408"/>
      <c r="M279" s="410"/>
      <c r="O279" s="408"/>
      <c r="P279" s="410"/>
      <c r="R279" s="408"/>
      <c r="S279" s="118" t="s">
        <v>54</v>
      </c>
    </row>
    <row r="280" spans="2:19" s="105" customFormat="1" ht="10.5" customHeight="1" thickBot="1">
      <c r="B280" s="106"/>
      <c r="C280" s="106"/>
      <c r="D280" s="343"/>
      <c r="E280" s="106"/>
      <c r="F280" s="106"/>
      <c r="G280" s="343"/>
      <c r="H280" s="106"/>
      <c r="I280" s="106"/>
      <c r="J280" s="343"/>
      <c r="K280" s="106"/>
      <c r="L280" s="106"/>
      <c r="M280" s="343"/>
      <c r="N280" s="106"/>
      <c r="O280" s="106"/>
      <c r="P280" s="343"/>
      <c r="Q280" s="106"/>
      <c r="R280" s="106"/>
      <c r="S280" s="343"/>
    </row>
    <row r="281" spans="2:19" s="387" customFormat="1" ht="15">
      <c r="B281" s="119" t="s">
        <v>55</v>
      </c>
      <c r="C281" s="120"/>
      <c r="D281" s="121"/>
      <c r="E281" s="122" t="s">
        <v>56</v>
      </c>
      <c r="F281" s="123"/>
      <c r="G281" s="124"/>
      <c r="H281" s="125" t="s">
        <v>57</v>
      </c>
      <c r="I281" s="123"/>
      <c r="J281" s="124"/>
      <c r="K281" s="126" t="s">
        <v>58</v>
      </c>
      <c r="L281" s="123"/>
      <c r="M281" s="127"/>
      <c r="N281" s="126" t="s">
        <v>59</v>
      </c>
      <c r="O281" s="123"/>
      <c r="P281" s="127"/>
      <c r="Q281" s="128" t="s">
        <v>60</v>
      </c>
      <c r="R281" s="123"/>
      <c r="S281" s="129"/>
    </row>
    <row r="282" spans="2:19" s="117" customFormat="1" ht="15" customHeight="1">
      <c r="B282" s="130" t="s">
        <v>61</v>
      </c>
      <c r="C282" s="131" t="s">
        <v>62</v>
      </c>
      <c r="D282" s="132" t="s">
        <v>63</v>
      </c>
      <c r="E282" s="133" t="s">
        <v>61</v>
      </c>
      <c r="F282" s="131" t="s">
        <v>64</v>
      </c>
      <c r="G282" s="134" t="s">
        <v>65</v>
      </c>
      <c r="H282" s="135" t="s">
        <v>61</v>
      </c>
      <c r="I282" s="131" t="s">
        <v>64</v>
      </c>
      <c r="J282" s="136" t="s">
        <v>65</v>
      </c>
      <c r="K282" s="135" t="s">
        <v>61</v>
      </c>
      <c r="L282" s="131" t="s">
        <v>64</v>
      </c>
      <c r="M282" s="136" t="s">
        <v>65</v>
      </c>
      <c r="N282" s="135" t="s">
        <v>61</v>
      </c>
      <c r="O282" s="131" t="s">
        <v>64</v>
      </c>
      <c r="P282" s="136" t="s">
        <v>65</v>
      </c>
      <c r="Q282" s="135" t="s">
        <v>61</v>
      </c>
      <c r="R282" s="131" t="s">
        <v>64</v>
      </c>
      <c r="S282" s="137" t="s">
        <v>65</v>
      </c>
    </row>
    <row r="283" spans="2:19" s="387" customFormat="1" ht="15" customHeight="1">
      <c r="B283" s="411" t="s">
        <v>313</v>
      </c>
      <c r="C283" s="412">
        <v>2360</v>
      </c>
      <c r="D283" s="413"/>
      <c r="E283" s="414" t="s">
        <v>313</v>
      </c>
      <c r="F283" s="412">
        <v>2230</v>
      </c>
      <c r="G283" s="415"/>
      <c r="H283" s="416" t="s">
        <v>314</v>
      </c>
      <c r="I283" s="412">
        <v>30</v>
      </c>
      <c r="J283" s="415"/>
      <c r="K283" s="416" t="s">
        <v>314</v>
      </c>
      <c r="L283" s="412">
        <v>50</v>
      </c>
      <c r="M283" s="415"/>
      <c r="N283" s="416" t="s">
        <v>314</v>
      </c>
      <c r="O283" s="412">
        <v>20</v>
      </c>
      <c r="P283" s="415"/>
      <c r="Q283" s="416" t="s">
        <v>314</v>
      </c>
      <c r="R283" s="452">
        <v>30</v>
      </c>
      <c r="S283" s="453"/>
    </row>
    <row r="284" spans="2:19" s="387" customFormat="1" ht="15" customHeight="1" thickBot="1">
      <c r="B284" s="418" t="s">
        <v>315</v>
      </c>
      <c r="C284" s="419">
        <v>1200</v>
      </c>
      <c r="D284" s="420"/>
      <c r="E284" s="421" t="s">
        <v>315</v>
      </c>
      <c r="F284" s="419">
        <v>1150</v>
      </c>
      <c r="G284" s="425"/>
      <c r="H284" s="426" t="s">
        <v>316</v>
      </c>
      <c r="I284" s="419">
        <v>20</v>
      </c>
      <c r="J284" s="425"/>
      <c r="K284" s="426" t="s">
        <v>316</v>
      </c>
      <c r="L284" s="419">
        <v>10</v>
      </c>
      <c r="M284" s="425"/>
      <c r="N284" s="426" t="s">
        <v>316</v>
      </c>
      <c r="O284" s="419">
        <v>10</v>
      </c>
      <c r="P284" s="425"/>
      <c r="Q284" s="426" t="s">
        <v>316</v>
      </c>
      <c r="R284" s="427">
        <v>10</v>
      </c>
      <c r="S284" s="428"/>
    </row>
    <row r="285" spans="2:19" s="387" customFormat="1" ht="15" customHeight="1" thickBot="1">
      <c r="B285" s="418"/>
      <c r="C285" s="419"/>
      <c r="D285" s="420"/>
      <c r="E285" s="1222" t="s">
        <v>172</v>
      </c>
      <c r="F285" s="1223"/>
      <c r="G285" s="1223"/>
      <c r="H285" s="1223"/>
      <c r="I285" s="1223"/>
      <c r="J285" s="1223"/>
      <c r="K285" s="1223"/>
      <c r="L285" s="1223"/>
      <c r="M285" s="1223"/>
      <c r="N285" s="1223"/>
      <c r="O285" s="1223"/>
      <c r="P285" s="1223"/>
      <c r="Q285" s="1223"/>
      <c r="R285" s="1223"/>
      <c r="S285" s="1224"/>
    </row>
    <row r="286" spans="2:19" s="387" customFormat="1" ht="15" customHeight="1">
      <c r="B286" s="418"/>
      <c r="C286" s="419"/>
      <c r="D286" s="420"/>
      <c r="E286" s="470"/>
      <c r="F286" s="419"/>
      <c r="G286" s="425"/>
      <c r="H286" s="426" t="s">
        <v>317</v>
      </c>
      <c r="I286" s="419">
        <v>20</v>
      </c>
      <c r="J286" s="425"/>
      <c r="K286" s="426" t="s">
        <v>318</v>
      </c>
      <c r="L286" s="419">
        <v>20</v>
      </c>
      <c r="M286" s="425"/>
      <c r="N286" s="423"/>
      <c r="O286" s="424"/>
      <c r="P286" s="425"/>
      <c r="Q286" s="426"/>
      <c r="R286" s="427"/>
      <c r="S286" s="428"/>
    </row>
    <row r="287" spans="2:19" s="387" customFormat="1" ht="15" customHeight="1">
      <c r="B287" s="418"/>
      <c r="C287" s="419"/>
      <c r="D287" s="420"/>
      <c r="E287" s="470"/>
      <c r="F287" s="419"/>
      <c r="G287" s="425"/>
      <c r="H287" s="426"/>
      <c r="I287" s="419"/>
      <c r="J287" s="425"/>
      <c r="K287" s="426"/>
      <c r="L287" s="419"/>
      <c r="M287" s="425"/>
      <c r="N287" s="423"/>
      <c r="O287" s="424"/>
      <c r="P287" s="425"/>
      <c r="Q287" s="423"/>
      <c r="R287" s="424"/>
      <c r="S287" s="454"/>
    </row>
    <row r="288" spans="2:19" s="387" customFormat="1" ht="15" customHeight="1">
      <c r="B288" s="471"/>
      <c r="C288" s="424"/>
      <c r="D288" s="432"/>
      <c r="E288" s="433"/>
      <c r="F288" s="424"/>
      <c r="G288" s="430"/>
      <c r="H288" s="423"/>
      <c r="I288" s="424"/>
      <c r="J288" s="430"/>
      <c r="K288" s="423"/>
      <c r="L288" s="424"/>
      <c r="M288" s="430"/>
      <c r="N288" s="423"/>
      <c r="O288" s="424"/>
      <c r="P288" s="430"/>
      <c r="Q288" s="423"/>
      <c r="R288" s="424"/>
      <c r="S288" s="454"/>
    </row>
    <row r="289" spans="2:19" s="387" customFormat="1" ht="15" customHeight="1" thickBot="1">
      <c r="B289" s="273" t="s">
        <v>208</v>
      </c>
      <c r="C289" s="434">
        <f>SUM(C283:C288)</f>
        <v>3560</v>
      </c>
      <c r="D289" s="469">
        <f>SUM(D283:D288)</f>
        <v>0</v>
      </c>
      <c r="E289" s="276" t="s">
        <v>209</v>
      </c>
      <c r="F289" s="434">
        <f>SUM(F283:F288)</f>
        <v>3380</v>
      </c>
      <c r="G289" s="434">
        <f>SUM(G283:G288)</f>
        <v>0</v>
      </c>
      <c r="H289" s="279" t="s">
        <v>210</v>
      </c>
      <c r="I289" s="434">
        <f>SUM(I283:I288)</f>
        <v>70</v>
      </c>
      <c r="J289" s="434">
        <f>SUM(J283:J288)</f>
        <v>0</v>
      </c>
      <c r="K289" s="281" t="s">
        <v>211</v>
      </c>
      <c r="L289" s="434">
        <f>SUM(L283:L288)</f>
        <v>80</v>
      </c>
      <c r="M289" s="434">
        <f>SUM(M283:M288)</f>
        <v>0</v>
      </c>
      <c r="N289" s="279" t="s">
        <v>212</v>
      </c>
      <c r="O289" s="434">
        <f>SUM(O283:O288)</f>
        <v>30</v>
      </c>
      <c r="P289" s="434">
        <f>SUM(P283:P288)</f>
        <v>0</v>
      </c>
      <c r="Q289" s="279" t="s">
        <v>213</v>
      </c>
      <c r="R289" s="434">
        <f>SUM(R283:R288)</f>
        <v>40</v>
      </c>
      <c r="S289" s="436">
        <f>SUM(S283:S288)</f>
        <v>0</v>
      </c>
    </row>
    <row r="290" spans="2:19" s="387" customFormat="1" ht="10.5" customHeight="1">
      <c r="B290" s="445"/>
      <c r="C290" s="441"/>
      <c r="D290" s="334"/>
      <c r="E290" s="446"/>
      <c r="F290" s="447"/>
      <c r="G290" s="334"/>
      <c r="H290" s="446"/>
      <c r="I290" s="447"/>
      <c r="J290" s="334"/>
      <c r="K290" s="446"/>
      <c r="L290" s="447"/>
      <c r="M290" s="334"/>
      <c r="N290" s="106"/>
      <c r="O290" s="1229"/>
      <c r="P290" s="1230"/>
      <c r="Q290" s="106"/>
      <c r="R290" s="1215"/>
      <c r="S290" s="1216"/>
    </row>
    <row r="291" spans="2:19" s="387" customFormat="1" ht="18" customHeight="1">
      <c r="B291" s="407" t="s">
        <v>319</v>
      </c>
      <c r="C291" s="448"/>
      <c r="D291" s="112" t="s">
        <v>49</v>
      </c>
      <c r="E291" s="112">
        <f>+G301+J301+M301+P301+S301</f>
        <v>0</v>
      </c>
      <c r="F291" s="112" t="s">
        <v>229</v>
      </c>
      <c r="G291" s="112">
        <f>メール用全紙計算!S19</f>
        <v>4430</v>
      </c>
      <c r="H291" s="240"/>
      <c r="I291" s="449"/>
      <c r="J291" s="450"/>
      <c r="K291" s="451"/>
      <c r="L291" s="448"/>
      <c r="M291" s="450"/>
      <c r="N291" s="451"/>
      <c r="O291" s="448"/>
      <c r="P291" s="450"/>
      <c r="Q291" s="451"/>
      <c r="R291" s="448"/>
      <c r="S291" s="118" t="s">
        <v>54</v>
      </c>
    </row>
    <row r="292" spans="2:19" s="105" customFormat="1" ht="10.5" customHeight="1" thickBot="1">
      <c r="B292" s="106"/>
      <c r="C292" s="106"/>
      <c r="D292" s="343"/>
      <c r="E292" s="106"/>
      <c r="F292" s="106"/>
      <c r="G292" s="343"/>
      <c r="H292" s="106"/>
      <c r="I292" s="106"/>
      <c r="J292" s="343"/>
      <c r="K292" s="106"/>
      <c r="L292" s="106"/>
      <c r="M292" s="343"/>
      <c r="N292" s="106"/>
      <c r="O292" s="106"/>
      <c r="P292" s="343"/>
      <c r="Q292" s="106"/>
      <c r="R292" s="106"/>
      <c r="S292" s="343"/>
    </row>
    <row r="293" spans="2:19" s="387" customFormat="1" ht="15" customHeight="1">
      <c r="B293" s="119" t="s">
        <v>55</v>
      </c>
      <c r="C293" s="120"/>
      <c r="D293" s="121"/>
      <c r="E293" s="122" t="s">
        <v>56</v>
      </c>
      <c r="F293" s="123"/>
      <c r="G293" s="124"/>
      <c r="H293" s="125" t="s">
        <v>57</v>
      </c>
      <c r="I293" s="123"/>
      <c r="J293" s="124"/>
      <c r="K293" s="126" t="s">
        <v>58</v>
      </c>
      <c r="L293" s="123"/>
      <c r="M293" s="127"/>
      <c r="N293" s="126" t="s">
        <v>59</v>
      </c>
      <c r="O293" s="123"/>
      <c r="P293" s="127"/>
      <c r="Q293" s="128" t="s">
        <v>60</v>
      </c>
      <c r="R293" s="123"/>
      <c r="S293" s="129"/>
    </row>
    <row r="294" spans="2:19" s="117" customFormat="1" ht="15" customHeight="1">
      <c r="B294" s="130" t="s">
        <v>61</v>
      </c>
      <c r="C294" s="131" t="s">
        <v>62</v>
      </c>
      <c r="D294" s="132" t="s">
        <v>63</v>
      </c>
      <c r="E294" s="133" t="s">
        <v>61</v>
      </c>
      <c r="F294" s="131" t="s">
        <v>64</v>
      </c>
      <c r="G294" s="134" t="s">
        <v>65</v>
      </c>
      <c r="H294" s="135" t="s">
        <v>61</v>
      </c>
      <c r="I294" s="131" t="s">
        <v>64</v>
      </c>
      <c r="J294" s="136" t="s">
        <v>65</v>
      </c>
      <c r="K294" s="135" t="s">
        <v>61</v>
      </c>
      <c r="L294" s="131" t="s">
        <v>64</v>
      </c>
      <c r="M294" s="136" t="s">
        <v>65</v>
      </c>
      <c r="N294" s="135" t="s">
        <v>61</v>
      </c>
      <c r="O294" s="131" t="s">
        <v>64</v>
      </c>
      <c r="P294" s="136" t="s">
        <v>65</v>
      </c>
      <c r="Q294" s="135" t="s">
        <v>61</v>
      </c>
      <c r="R294" s="131" t="s">
        <v>64</v>
      </c>
      <c r="S294" s="137" t="s">
        <v>65</v>
      </c>
    </row>
    <row r="295" spans="2:19" s="387" customFormat="1" ht="15" customHeight="1">
      <c r="B295" s="411" t="s">
        <v>320</v>
      </c>
      <c r="C295" s="412">
        <v>1460</v>
      </c>
      <c r="D295" s="413"/>
      <c r="E295" s="414" t="s">
        <v>320</v>
      </c>
      <c r="F295" s="412">
        <v>1340</v>
      </c>
      <c r="G295" s="415"/>
      <c r="H295" s="416"/>
      <c r="I295" s="412"/>
      <c r="J295" s="415"/>
      <c r="K295" s="416" t="s">
        <v>321</v>
      </c>
      <c r="L295" s="412">
        <v>70</v>
      </c>
      <c r="M295" s="415"/>
      <c r="N295" s="416" t="s">
        <v>321</v>
      </c>
      <c r="O295" s="412">
        <v>10</v>
      </c>
      <c r="P295" s="415"/>
      <c r="Q295" s="416" t="s">
        <v>321</v>
      </c>
      <c r="R295" s="412">
        <v>40</v>
      </c>
      <c r="S295" s="417"/>
    </row>
    <row r="296" spans="2:19" s="387" customFormat="1" ht="15" customHeight="1">
      <c r="B296" s="418" t="s">
        <v>322</v>
      </c>
      <c r="C296" s="419">
        <v>610</v>
      </c>
      <c r="D296" s="420"/>
      <c r="E296" s="421" t="s">
        <v>322</v>
      </c>
      <c r="F296" s="419">
        <v>580</v>
      </c>
      <c r="G296" s="425"/>
      <c r="H296" s="426"/>
      <c r="I296" s="419"/>
      <c r="J296" s="425"/>
      <c r="K296" s="426" t="s">
        <v>323</v>
      </c>
      <c r="L296" s="419">
        <v>10</v>
      </c>
      <c r="M296" s="425"/>
      <c r="N296" s="426" t="s">
        <v>323</v>
      </c>
      <c r="O296" s="419">
        <v>10</v>
      </c>
      <c r="P296" s="425"/>
      <c r="Q296" s="426" t="s">
        <v>323</v>
      </c>
      <c r="R296" s="419">
        <v>10</v>
      </c>
      <c r="S296" s="462"/>
    </row>
    <row r="297" spans="2:19" s="387" customFormat="1" ht="15" customHeight="1">
      <c r="B297" s="411" t="s">
        <v>324</v>
      </c>
      <c r="C297" s="412">
        <v>2260</v>
      </c>
      <c r="D297" s="463"/>
      <c r="E297" s="414" t="s">
        <v>324</v>
      </c>
      <c r="F297" s="412">
        <v>2150</v>
      </c>
      <c r="G297" s="465"/>
      <c r="H297" s="416" t="s">
        <v>325</v>
      </c>
      <c r="I297" s="412">
        <v>20</v>
      </c>
      <c r="J297" s="415"/>
      <c r="K297" s="416" t="s">
        <v>325</v>
      </c>
      <c r="L297" s="412">
        <v>60</v>
      </c>
      <c r="M297" s="415"/>
      <c r="N297" s="416" t="s">
        <v>325</v>
      </c>
      <c r="O297" s="412">
        <v>10</v>
      </c>
      <c r="P297" s="415"/>
      <c r="Q297" s="416" t="s">
        <v>325</v>
      </c>
      <c r="R297" s="452">
        <v>20</v>
      </c>
      <c r="S297" s="453"/>
    </row>
    <row r="298" spans="2:19" s="387" customFormat="1" ht="15" customHeight="1" thickBot="1">
      <c r="B298" s="418"/>
      <c r="C298" s="419"/>
      <c r="D298" s="420"/>
      <c r="E298" s="421"/>
      <c r="F298" s="419"/>
      <c r="G298" s="422"/>
      <c r="H298" s="426"/>
      <c r="I298" s="419"/>
      <c r="J298" s="422"/>
      <c r="K298" s="426"/>
      <c r="L298" s="419"/>
      <c r="M298" s="422"/>
      <c r="N298" s="426"/>
      <c r="O298" s="419"/>
      <c r="P298" s="422"/>
      <c r="Q298" s="426"/>
      <c r="R298" s="427"/>
      <c r="S298" s="428"/>
    </row>
    <row r="299" spans="2:19" s="387" customFormat="1" ht="15" customHeight="1" thickBot="1">
      <c r="B299" s="418"/>
      <c r="C299" s="419"/>
      <c r="D299" s="420"/>
      <c r="E299" s="1222" t="s">
        <v>172</v>
      </c>
      <c r="F299" s="1223"/>
      <c r="G299" s="1223"/>
      <c r="H299" s="1223"/>
      <c r="I299" s="1223"/>
      <c r="J299" s="1223"/>
      <c r="K299" s="1223"/>
      <c r="L299" s="1223"/>
      <c r="M299" s="1223"/>
      <c r="N299" s="1223"/>
      <c r="O299" s="1223"/>
      <c r="P299" s="1223"/>
      <c r="Q299" s="1223"/>
      <c r="R299" s="1223"/>
      <c r="S299" s="1224"/>
    </row>
    <row r="300" spans="2:19" s="387" customFormat="1" ht="15" customHeight="1">
      <c r="B300" s="418"/>
      <c r="C300" s="419"/>
      <c r="D300" s="420"/>
      <c r="E300" s="470"/>
      <c r="F300" s="419"/>
      <c r="G300" s="425"/>
      <c r="H300" s="426" t="s">
        <v>320</v>
      </c>
      <c r="I300" s="419">
        <v>100</v>
      </c>
      <c r="J300" s="425"/>
      <c r="K300" s="426"/>
      <c r="L300" s="419"/>
      <c r="M300" s="425"/>
      <c r="N300" s="423"/>
      <c r="O300" s="424"/>
      <c r="P300" s="425"/>
      <c r="Q300" s="426"/>
      <c r="R300" s="427"/>
      <c r="S300" s="428"/>
    </row>
    <row r="301" spans="2:19" s="387" customFormat="1" ht="13.8" thickBot="1">
      <c r="B301" s="273" t="s">
        <v>208</v>
      </c>
      <c r="C301" s="434">
        <f>SUM(C295:C300)</f>
        <v>4330</v>
      </c>
      <c r="D301" s="469">
        <f>SUM(D295:D300)</f>
        <v>0</v>
      </c>
      <c r="E301" s="276" t="s">
        <v>209</v>
      </c>
      <c r="F301" s="434">
        <f>SUM(F295:F300)</f>
        <v>4070</v>
      </c>
      <c r="G301" s="434">
        <f>SUM(G295:G300)</f>
        <v>0</v>
      </c>
      <c r="H301" s="279" t="s">
        <v>210</v>
      </c>
      <c r="I301" s="434">
        <f>SUM(I295:I300)</f>
        <v>120</v>
      </c>
      <c r="J301" s="434">
        <f>SUM(J295:J300)</f>
        <v>0</v>
      </c>
      <c r="K301" s="281" t="s">
        <v>211</v>
      </c>
      <c r="L301" s="434">
        <f>SUM(L295:L300)</f>
        <v>140</v>
      </c>
      <c r="M301" s="434">
        <f>SUM(M295:M300)</f>
        <v>0</v>
      </c>
      <c r="N301" s="279" t="s">
        <v>212</v>
      </c>
      <c r="O301" s="455">
        <f>SUM(O295:O300)</f>
        <v>30</v>
      </c>
      <c r="P301" s="434">
        <f>SUM(P295:P300)</f>
        <v>0</v>
      </c>
      <c r="Q301" s="279" t="s">
        <v>213</v>
      </c>
      <c r="R301" s="455">
        <f>SUM(R295:R300)</f>
        <v>70</v>
      </c>
      <c r="S301" s="457">
        <f>SUM(S295:S300)</f>
        <v>0</v>
      </c>
    </row>
    <row r="302" spans="2:19" s="387" customFormat="1" ht="15.6" thickBot="1">
      <c r="B302" s="384"/>
      <c r="C302" s="441"/>
      <c r="D302" s="442"/>
      <c r="E302" s="440"/>
      <c r="F302" s="441"/>
      <c r="G302" s="442"/>
      <c r="H302" s="440"/>
      <c r="I302" s="441"/>
      <c r="J302" s="442"/>
      <c r="K302" s="440"/>
      <c r="L302" s="441"/>
      <c r="M302" s="442"/>
      <c r="N302" s="106"/>
      <c r="O302" s="1229"/>
      <c r="P302" s="1230"/>
      <c r="Q302" s="106"/>
      <c r="R302" s="1215">
        <v>46054</v>
      </c>
      <c r="S302" s="1216"/>
    </row>
    <row r="303" spans="2:19" s="387" customFormat="1" ht="15" hidden="1" thickBot="1">
      <c r="B303" s="384"/>
      <c r="C303" s="441"/>
      <c r="D303" s="442"/>
      <c r="E303" s="440"/>
      <c r="F303" s="441"/>
      <c r="G303" s="442"/>
      <c r="H303" s="440"/>
      <c r="I303" s="441"/>
      <c r="J303" s="442"/>
      <c r="K303" s="440"/>
      <c r="L303" s="441"/>
      <c r="M303" s="442"/>
      <c r="N303" s="1231"/>
      <c r="O303" s="1231"/>
      <c r="P303" s="1231"/>
      <c r="Q303" s="1231"/>
      <c r="R303" s="1231"/>
      <c r="S303" s="1231"/>
    </row>
    <row r="304" spans="2:19" s="387" customFormat="1" ht="16.8" hidden="1" thickBot="1">
      <c r="B304" s="384"/>
      <c r="C304" s="441"/>
      <c r="D304" s="442"/>
      <c r="E304" s="440"/>
      <c r="F304" s="441"/>
      <c r="G304" s="442"/>
      <c r="H304" s="440"/>
      <c r="I304" s="441"/>
      <c r="J304" s="442"/>
      <c r="K304" s="440"/>
      <c r="L304" s="441"/>
      <c r="M304" s="442"/>
      <c r="N304" s="440"/>
      <c r="O304" s="472"/>
      <c r="P304" s="473"/>
      <c r="Q304" s="440"/>
      <c r="R304" s="472"/>
      <c r="S304" s="473"/>
    </row>
    <row r="305" spans="2:19" s="387" customFormat="1" ht="16.8" hidden="1" thickBot="1">
      <c r="B305" s="384"/>
      <c r="C305" s="441"/>
      <c r="D305" s="442"/>
      <c r="E305" s="440"/>
      <c r="F305" s="441"/>
      <c r="G305" s="442"/>
      <c r="H305" s="440"/>
      <c r="I305" s="441"/>
      <c r="J305" s="442"/>
      <c r="K305" s="440"/>
      <c r="L305" s="441"/>
      <c r="M305" s="442"/>
      <c r="N305" s="440"/>
      <c r="O305" s="472"/>
      <c r="P305" s="473"/>
      <c r="Q305" s="440"/>
      <c r="R305" s="472"/>
      <c r="S305" s="473"/>
    </row>
    <row r="306" spans="2:19" s="387" customFormat="1" ht="16.8" hidden="1" thickBot="1">
      <c r="B306" s="384"/>
      <c r="C306" s="441"/>
      <c r="D306" s="442"/>
      <c r="E306" s="440"/>
      <c r="F306" s="441"/>
      <c r="G306" s="442"/>
      <c r="H306" s="440"/>
      <c r="I306" s="441"/>
      <c r="J306" s="442"/>
      <c r="K306" s="440"/>
      <c r="L306" s="441"/>
      <c r="M306" s="442"/>
      <c r="N306" s="440"/>
      <c r="O306" s="472"/>
      <c r="P306" s="473"/>
      <c r="Q306" s="440"/>
      <c r="R306" s="472"/>
      <c r="S306" s="473"/>
    </row>
    <row r="307" spans="2:19" s="387" customFormat="1" ht="16.8" hidden="1" thickBot="1">
      <c r="B307" s="384"/>
      <c r="C307" s="441"/>
      <c r="D307" s="442"/>
      <c r="E307" s="440"/>
      <c r="F307" s="441"/>
      <c r="G307" s="442"/>
      <c r="H307" s="440"/>
      <c r="I307" s="441"/>
      <c r="J307" s="442"/>
      <c r="K307" s="440"/>
      <c r="L307" s="441"/>
      <c r="M307" s="442"/>
      <c r="N307" s="440"/>
      <c r="O307" s="472"/>
      <c r="P307" s="473"/>
      <c r="Q307" s="440"/>
      <c r="R307" s="472"/>
      <c r="S307" s="473"/>
    </row>
    <row r="308" spans="2:19" s="387" customFormat="1" ht="16.8" hidden="1" thickBot="1">
      <c r="B308" s="384"/>
      <c r="C308" s="441"/>
      <c r="D308" s="442"/>
      <c r="E308" s="440"/>
      <c r="F308" s="441"/>
      <c r="G308" s="442"/>
      <c r="H308" s="440"/>
      <c r="I308" s="441"/>
      <c r="J308" s="442"/>
      <c r="K308" s="440"/>
      <c r="L308" s="441"/>
      <c r="M308" s="442"/>
      <c r="N308" s="440"/>
      <c r="O308" s="472"/>
      <c r="P308" s="473"/>
      <c r="Q308" s="440"/>
      <c r="R308" s="472"/>
      <c r="S308" s="473"/>
    </row>
    <row r="309" spans="2:19" s="387" customFormat="1" ht="16.8" hidden="1" thickBot="1">
      <c r="B309" s="384"/>
      <c r="C309" s="441"/>
      <c r="D309" s="442"/>
      <c r="E309" s="440"/>
      <c r="F309" s="441"/>
      <c r="G309" s="442"/>
      <c r="H309" s="440"/>
      <c r="I309" s="441"/>
      <c r="J309" s="442"/>
      <c r="K309" s="440"/>
      <c r="L309" s="441"/>
      <c r="M309" s="442"/>
      <c r="N309" s="440"/>
      <c r="O309" s="472"/>
      <c r="P309" s="473"/>
      <c r="Q309" s="440"/>
      <c r="R309" s="472"/>
      <c r="S309" s="473"/>
    </row>
    <row r="310" spans="2:19" s="96" customFormat="1">
      <c r="B310" s="85" t="s">
        <v>42</v>
      </c>
      <c r="C310" s="355"/>
      <c r="D310" s="356"/>
      <c r="E310" s="86"/>
      <c r="F310" s="355"/>
      <c r="G310" s="355"/>
      <c r="H310" s="86"/>
      <c r="I310" s="357" t="s">
        <v>43</v>
      </c>
      <c r="J310" s="358"/>
      <c r="K310" s="90"/>
      <c r="L310" s="359"/>
      <c r="M310" s="360"/>
      <c r="N310" s="92"/>
      <c r="O310" s="93" t="s">
        <v>44</v>
      </c>
      <c r="P310" s="94"/>
      <c r="Q310" s="86"/>
      <c r="R310" s="94"/>
      <c r="S310" s="95"/>
    </row>
    <row r="311" spans="2:19" s="96" customFormat="1" ht="21" customHeight="1" thickBot="1">
      <c r="B311" s="97" t="s">
        <v>45</v>
      </c>
      <c r="C311" s="361"/>
      <c r="D311" s="362">
        <f>メール用全紙計算!T33</f>
        <v>0</v>
      </c>
      <c r="E311" s="100"/>
      <c r="F311" s="363"/>
      <c r="G311" s="363"/>
      <c r="H311" s="100"/>
      <c r="I311" s="364" t="s">
        <v>46</v>
      </c>
      <c r="J311" s="365"/>
      <c r="K311" s="100"/>
      <c r="L311" s="363"/>
      <c r="M311" s="366"/>
      <c r="N311" s="104"/>
      <c r="O311" s="101" t="s">
        <v>47</v>
      </c>
      <c r="P311" s="1217"/>
      <c r="Q311" s="1218"/>
      <c r="R311" s="1218"/>
      <c r="S311" s="1219"/>
    </row>
    <row r="312" spans="2:19" s="387" customFormat="1" ht="10.5" customHeight="1">
      <c r="B312" s="440"/>
      <c r="C312" s="441"/>
      <c r="D312" s="442"/>
      <c r="E312" s="440"/>
      <c r="F312" s="441"/>
      <c r="G312" s="442"/>
      <c r="H312" s="440"/>
      <c r="I312" s="441"/>
      <c r="J312" s="442"/>
      <c r="K312" s="440"/>
      <c r="L312" s="441"/>
      <c r="M312" s="442"/>
      <c r="N312" s="440"/>
      <c r="O312" s="472"/>
      <c r="P312" s="473"/>
      <c r="Q312" s="440"/>
      <c r="R312" s="472"/>
      <c r="S312" s="473"/>
    </row>
    <row r="313" spans="2:19" s="387" customFormat="1" ht="18" customHeight="1">
      <c r="B313" s="474" t="s">
        <v>326</v>
      </c>
      <c r="C313" s="448"/>
      <c r="D313" s="112" t="s">
        <v>49</v>
      </c>
      <c r="E313" s="112">
        <f>+G320+J320+M320+P320+S320</f>
        <v>0</v>
      </c>
      <c r="F313" s="112" t="s">
        <v>229</v>
      </c>
      <c r="G313" s="112">
        <f>メール用全紙計算!S20</f>
        <v>1500</v>
      </c>
      <c r="H313" s="240"/>
      <c r="I313" s="449"/>
      <c r="J313" s="450"/>
      <c r="K313" s="451"/>
      <c r="L313" s="448"/>
      <c r="M313" s="450"/>
      <c r="N313" s="451"/>
      <c r="O313" s="460"/>
      <c r="P313" s="461"/>
      <c r="Q313" s="451"/>
      <c r="R313" s="460"/>
      <c r="S313" s="118" t="s">
        <v>54</v>
      </c>
    </row>
    <row r="314" spans="2:19" s="105" customFormat="1" ht="10.5" customHeight="1" thickBot="1">
      <c r="B314" s="106"/>
      <c r="C314" s="106"/>
      <c r="D314" s="343"/>
      <c r="E314" s="106"/>
      <c r="F314" s="106"/>
      <c r="G314" s="343"/>
      <c r="H314" s="106"/>
      <c r="I314" s="106"/>
      <c r="J314" s="343"/>
      <c r="K314" s="106"/>
      <c r="L314" s="106"/>
      <c r="M314" s="343"/>
      <c r="N314" s="106"/>
      <c r="O314" s="107"/>
      <c r="P314" s="108"/>
      <c r="Q314" s="106"/>
      <c r="R314" s="107"/>
      <c r="S314" s="108"/>
    </row>
    <row r="315" spans="2:19" s="387" customFormat="1" ht="15" customHeight="1">
      <c r="B315" s="119" t="s">
        <v>55</v>
      </c>
      <c r="C315" s="120"/>
      <c r="D315" s="121"/>
      <c r="E315" s="122" t="s">
        <v>56</v>
      </c>
      <c r="F315" s="123"/>
      <c r="G315" s="124"/>
      <c r="H315" s="125" t="s">
        <v>57</v>
      </c>
      <c r="I315" s="123"/>
      <c r="J315" s="124"/>
      <c r="K315" s="126" t="s">
        <v>58</v>
      </c>
      <c r="L315" s="123"/>
      <c r="M315" s="127"/>
      <c r="N315" s="126" t="s">
        <v>59</v>
      </c>
      <c r="O315" s="123"/>
      <c r="P315" s="127"/>
      <c r="Q315" s="128" t="s">
        <v>60</v>
      </c>
      <c r="R315" s="123"/>
      <c r="S315" s="129"/>
    </row>
    <row r="316" spans="2:19" s="117" customFormat="1" ht="15" customHeight="1">
      <c r="B316" s="130" t="s">
        <v>61</v>
      </c>
      <c r="C316" s="131" t="s">
        <v>62</v>
      </c>
      <c r="D316" s="132" t="s">
        <v>63</v>
      </c>
      <c r="E316" s="133" t="s">
        <v>61</v>
      </c>
      <c r="F316" s="131" t="s">
        <v>64</v>
      </c>
      <c r="G316" s="134" t="s">
        <v>65</v>
      </c>
      <c r="H316" s="135" t="s">
        <v>61</v>
      </c>
      <c r="I316" s="131" t="s">
        <v>64</v>
      </c>
      <c r="J316" s="136" t="s">
        <v>65</v>
      </c>
      <c r="K316" s="135" t="s">
        <v>61</v>
      </c>
      <c r="L316" s="131" t="s">
        <v>64</v>
      </c>
      <c r="M316" s="136" t="s">
        <v>65</v>
      </c>
      <c r="N316" s="135" t="s">
        <v>61</v>
      </c>
      <c r="O316" s="131" t="s">
        <v>64</v>
      </c>
      <c r="P316" s="136" t="s">
        <v>65</v>
      </c>
      <c r="Q316" s="135" t="s">
        <v>61</v>
      </c>
      <c r="R316" s="131" t="s">
        <v>64</v>
      </c>
      <c r="S316" s="137" t="s">
        <v>65</v>
      </c>
    </row>
    <row r="317" spans="2:19" s="387" customFormat="1" ht="15" customHeight="1">
      <c r="B317" s="475" t="s">
        <v>327</v>
      </c>
      <c r="C317" s="476">
        <v>1500</v>
      </c>
      <c r="D317" s="477"/>
      <c r="E317" s="478" t="s">
        <v>327</v>
      </c>
      <c r="F317" s="476">
        <v>1370</v>
      </c>
      <c r="G317" s="479"/>
      <c r="H317" s="480" t="s">
        <v>328</v>
      </c>
      <c r="I317" s="476">
        <v>60</v>
      </c>
      <c r="J317" s="479"/>
      <c r="K317" s="480" t="s">
        <v>328</v>
      </c>
      <c r="L317" s="476">
        <v>30</v>
      </c>
      <c r="M317" s="479"/>
      <c r="N317" s="480" t="s">
        <v>328</v>
      </c>
      <c r="O317" s="476">
        <v>10</v>
      </c>
      <c r="P317" s="479"/>
      <c r="Q317" s="480" t="s">
        <v>328</v>
      </c>
      <c r="R317" s="476">
        <v>30</v>
      </c>
      <c r="S317" s="481"/>
    </row>
    <row r="318" spans="2:19" s="387" customFormat="1" ht="15" customHeight="1">
      <c r="B318" s="482"/>
      <c r="C318" s="483"/>
      <c r="D318" s="484"/>
      <c r="E318" s="485"/>
      <c r="F318" s="483"/>
      <c r="G318" s="486"/>
      <c r="H318" s="487"/>
      <c r="I318" s="483"/>
      <c r="J318" s="486"/>
      <c r="K318" s="487"/>
      <c r="L318" s="483"/>
      <c r="M318" s="486"/>
      <c r="N318" s="487"/>
      <c r="O318" s="488"/>
      <c r="P318" s="486"/>
      <c r="Q318" s="487"/>
      <c r="R318" s="488"/>
      <c r="S318" s="489"/>
    </row>
    <row r="319" spans="2:19" s="387" customFormat="1" ht="15" customHeight="1">
      <c r="B319" s="490"/>
      <c r="C319" s="491"/>
      <c r="D319" s="492"/>
      <c r="E319" s="493"/>
      <c r="F319" s="491"/>
      <c r="G319" s="494"/>
      <c r="H319" s="495"/>
      <c r="I319" s="491"/>
      <c r="J319" s="494"/>
      <c r="K319" s="495"/>
      <c r="L319" s="491"/>
      <c r="M319" s="494"/>
      <c r="N319" s="495"/>
      <c r="O319" s="491"/>
      <c r="P319" s="494"/>
      <c r="Q319" s="495"/>
      <c r="R319" s="491"/>
      <c r="S319" s="496"/>
    </row>
    <row r="320" spans="2:19" s="387" customFormat="1" ht="15" customHeight="1" thickBot="1">
      <c r="B320" s="273" t="s">
        <v>208</v>
      </c>
      <c r="C320" s="434">
        <f>SUM(C317:C319)</f>
        <v>1500</v>
      </c>
      <c r="D320" s="469">
        <f>SUM(D317:D319)</f>
        <v>0</v>
      </c>
      <c r="E320" s="276" t="s">
        <v>209</v>
      </c>
      <c r="F320" s="434">
        <f>SUM(F317:F319)</f>
        <v>1370</v>
      </c>
      <c r="G320" s="434">
        <f>SUM(G317:G319)</f>
        <v>0</v>
      </c>
      <c r="H320" s="279" t="s">
        <v>210</v>
      </c>
      <c r="I320" s="434">
        <f>SUM(I317:I319)</f>
        <v>60</v>
      </c>
      <c r="J320" s="434">
        <f>SUM(J317:J319)</f>
        <v>0</v>
      </c>
      <c r="K320" s="281" t="s">
        <v>211</v>
      </c>
      <c r="L320" s="434">
        <f>SUM(L317:L319)</f>
        <v>30</v>
      </c>
      <c r="M320" s="434">
        <f>SUM(M317:M319)</f>
        <v>0</v>
      </c>
      <c r="N320" s="279" t="s">
        <v>212</v>
      </c>
      <c r="O320" s="434">
        <f>SUM(O317:O319)</f>
        <v>10</v>
      </c>
      <c r="P320" s="434">
        <f>SUM(P317:P319)</f>
        <v>0</v>
      </c>
      <c r="Q320" s="279" t="s">
        <v>213</v>
      </c>
      <c r="R320" s="434">
        <f>SUM(R317:R319)</f>
        <v>30</v>
      </c>
      <c r="S320" s="497">
        <f>SUM(S317:S319)</f>
        <v>0</v>
      </c>
    </row>
    <row r="321" spans="2:19" s="387" customFormat="1" ht="10.5" customHeight="1">
      <c r="B321" s="440"/>
      <c r="C321" s="441"/>
      <c r="D321" s="442"/>
      <c r="E321" s="440"/>
      <c r="F321" s="441"/>
      <c r="G321" s="442"/>
      <c r="H321" s="440"/>
      <c r="I321" s="441"/>
      <c r="J321" s="442"/>
      <c r="K321" s="440"/>
      <c r="L321" s="441"/>
      <c r="M321" s="442"/>
      <c r="N321" s="440"/>
      <c r="O321" s="472"/>
      <c r="P321" s="473"/>
      <c r="Q321" s="440"/>
      <c r="R321" s="472"/>
      <c r="S321" s="473"/>
    </row>
    <row r="322" spans="2:19" s="387" customFormat="1" ht="18" customHeight="1">
      <c r="B322" s="474" t="s">
        <v>329</v>
      </c>
      <c r="C322" s="448"/>
      <c r="D322" s="112" t="s">
        <v>49</v>
      </c>
      <c r="E322" s="112">
        <f>+G336+J336+M336+P336+S336</f>
        <v>0</v>
      </c>
      <c r="F322" s="112" t="s">
        <v>229</v>
      </c>
      <c r="G322" s="112">
        <f>メール用全紙計算!S21</f>
        <v>11910</v>
      </c>
      <c r="H322" s="240"/>
      <c r="I322" s="449"/>
      <c r="J322" s="450"/>
      <c r="K322" s="451"/>
      <c r="L322" s="448"/>
      <c r="M322" s="450"/>
      <c r="N322" s="451"/>
      <c r="O322" s="448"/>
      <c r="P322" s="450"/>
      <c r="Q322" s="451"/>
      <c r="R322" s="448"/>
      <c r="S322" s="118" t="s">
        <v>54</v>
      </c>
    </row>
    <row r="323" spans="2:19" s="105" customFormat="1" ht="10.5" customHeight="1" thickBot="1">
      <c r="B323" s="106"/>
      <c r="C323" s="106"/>
      <c r="D323" s="343"/>
      <c r="E323" s="106"/>
      <c r="F323" s="106"/>
      <c r="G323" s="343"/>
      <c r="H323" s="106"/>
      <c r="I323" s="106"/>
      <c r="J323" s="343"/>
      <c r="K323" s="106"/>
      <c r="L323" s="106"/>
      <c r="M323" s="343"/>
      <c r="N323" s="106"/>
      <c r="O323" s="107"/>
      <c r="P323" s="108"/>
      <c r="Q323" s="106"/>
      <c r="R323" s="107"/>
      <c r="S323" s="108"/>
    </row>
    <row r="324" spans="2:19" s="387" customFormat="1" ht="15" customHeight="1">
      <c r="B324" s="119" t="s">
        <v>55</v>
      </c>
      <c r="C324" s="120"/>
      <c r="D324" s="121"/>
      <c r="E324" s="122" t="s">
        <v>56</v>
      </c>
      <c r="F324" s="123"/>
      <c r="G324" s="124"/>
      <c r="H324" s="125" t="s">
        <v>57</v>
      </c>
      <c r="I324" s="123"/>
      <c r="J324" s="124"/>
      <c r="K324" s="126" t="s">
        <v>58</v>
      </c>
      <c r="L324" s="123"/>
      <c r="M324" s="127"/>
      <c r="N324" s="126" t="s">
        <v>59</v>
      </c>
      <c r="O324" s="123"/>
      <c r="P324" s="127"/>
      <c r="Q324" s="128" t="s">
        <v>60</v>
      </c>
      <c r="R324" s="123"/>
      <c r="S324" s="129"/>
    </row>
    <row r="325" spans="2:19" s="117" customFormat="1" ht="15" customHeight="1">
      <c r="B325" s="130" t="s">
        <v>61</v>
      </c>
      <c r="C325" s="131" t="s">
        <v>62</v>
      </c>
      <c r="D325" s="132" t="s">
        <v>63</v>
      </c>
      <c r="E325" s="133" t="s">
        <v>61</v>
      </c>
      <c r="F325" s="131" t="s">
        <v>64</v>
      </c>
      <c r="G325" s="134" t="s">
        <v>65</v>
      </c>
      <c r="H325" s="135" t="s">
        <v>61</v>
      </c>
      <c r="I325" s="131" t="s">
        <v>64</v>
      </c>
      <c r="J325" s="136" t="s">
        <v>65</v>
      </c>
      <c r="K325" s="135" t="s">
        <v>61</v>
      </c>
      <c r="L325" s="131" t="s">
        <v>64</v>
      </c>
      <c r="M325" s="136" t="s">
        <v>65</v>
      </c>
      <c r="N325" s="135" t="s">
        <v>61</v>
      </c>
      <c r="O325" s="131" t="s">
        <v>64</v>
      </c>
      <c r="P325" s="136" t="s">
        <v>65</v>
      </c>
      <c r="Q325" s="135" t="s">
        <v>61</v>
      </c>
      <c r="R325" s="131" t="s">
        <v>64</v>
      </c>
      <c r="S325" s="137" t="s">
        <v>65</v>
      </c>
    </row>
    <row r="326" spans="2:19" s="387" customFormat="1" ht="15" customHeight="1">
      <c r="B326" s="475" t="s">
        <v>330</v>
      </c>
      <c r="C326" s="476">
        <v>1890</v>
      </c>
      <c r="D326" s="498"/>
      <c r="E326" s="499" t="s">
        <v>330</v>
      </c>
      <c r="F326" s="476">
        <v>1770</v>
      </c>
      <c r="G326" s="479"/>
      <c r="H326" s="480"/>
      <c r="I326" s="476"/>
      <c r="J326" s="479"/>
      <c r="K326" s="480" t="s">
        <v>331</v>
      </c>
      <c r="L326" s="476">
        <v>80</v>
      </c>
      <c r="M326" s="479"/>
      <c r="N326" s="480" t="s">
        <v>331</v>
      </c>
      <c r="O326" s="476">
        <v>10</v>
      </c>
      <c r="P326" s="479"/>
      <c r="Q326" s="480" t="s">
        <v>331</v>
      </c>
      <c r="R326" s="476">
        <v>30</v>
      </c>
      <c r="S326" s="481"/>
    </row>
    <row r="327" spans="2:19" s="387" customFormat="1" ht="15" customHeight="1">
      <c r="B327" s="482" t="s">
        <v>332</v>
      </c>
      <c r="C327" s="483">
        <v>3010</v>
      </c>
      <c r="D327" s="484"/>
      <c r="E327" s="485" t="s">
        <v>332</v>
      </c>
      <c r="F327" s="483">
        <v>2810</v>
      </c>
      <c r="G327" s="486"/>
      <c r="H327" s="487"/>
      <c r="I327" s="483"/>
      <c r="J327" s="486"/>
      <c r="K327" s="487" t="s">
        <v>333</v>
      </c>
      <c r="L327" s="483">
        <v>110</v>
      </c>
      <c r="M327" s="486"/>
      <c r="N327" s="487" t="s">
        <v>333</v>
      </c>
      <c r="O327" s="483">
        <v>20</v>
      </c>
      <c r="P327" s="486"/>
      <c r="Q327" s="487" t="s">
        <v>333</v>
      </c>
      <c r="R327" s="488">
        <v>70</v>
      </c>
      <c r="S327" s="489"/>
    </row>
    <row r="328" spans="2:19" s="387" customFormat="1" ht="15" customHeight="1">
      <c r="B328" s="475" t="s">
        <v>334</v>
      </c>
      <c r="C328" s="476">
        <v>1960</v>
      </c>
      <c r="D328" s="477"/>
      <c r="E328" s="499" t="s">
        <v>334</v>
      </c>
      <c r="F328" s="476">
        <v>1850</v>
      </c>
      <c r="G328" s="479"/>
      <c r="H328" s="480"/>
      <c r="I328" s="476"/>
      <c r="J328" s="479"/>
      <c r="K328" s="480" t="s">
        <v>335</v>
      </c>
      <c r="L328" s="476">
        <v>70</v>
      </c>
      <c r="M328" s="479"/>
      <c r="N328" s="480" t="s">
        <v>335</v>
      </c>
      <c r="O328" s="476">
        <v>10</v>
      </c>
      <c r="P328" s="479"/>
      <c r="Q328" s="480" t="s">
        <v>335</v>
      </c>
      <c r="R328" s="500">
        <v>30</v>
      </c>
      <c r="S328" s="501"/>
    </row>
    <row r="329" spans="2:19" s="387" customFormat="1" ht="15" customHeight="1">
      <c r="B329" s="482" t="s">
        <v>336</v>
      </c>
      <c r="C329" s="483">
        <v>1030</v>
      </c>
      <c r="D329" s="484"/>
      <c r="E329" s="485" t="s">
        <v>336</v>
      </c>
      <c r="F329" s="483">
        <v>930</v>
      </c>
      <c r="G329" s="486"/>
      <c r="H329" s="487" t="s">
        <v>337</v>
      </c>
      <c r="I329" s="483">
        <v>30</v>
      </c>
      <c r="J329" s="486"/>
      <c r="K329" s="487" t="s">
        <v>337</v>
      </c>
      <c r="L329" s="483">
        <v>40</v>
      </c>
      <c r="M329" s="486"/>
      <c r="N329" s="487"/>
      <c r="O329" s="483"/>
      <c r="P329" s="486"/>
      <c r="Q329" s="487" t="s">
        <v>337</v>
      </c>
      <c r="R329" s="488">
        <v>30</v>
      </c>
      <c r="S329" s="489"/>
    </row>
    <row r="330" spans="2:19" s="387" customFormat="1" ht="15" customHeight="1">
      <c r="B330" s="475" t="s">
        <v>338</v>
      </c>
      <c r="C330" s="476">
        <v>1140</v>
      </c>
      <c r="D330" s="477"/>
      <c r="E330" s="499" t="s">
        <v>338</v>
      </c>
      <c r="F330" s="476">
        <v>1020</v>
      </c>
      <c r="G330" s="479"/>
      <c r="H330" s="480"/>
      <c r="I330" s="476"/>
      <c r="J330" s="479"/>
      <c r="K330" s="480" t="s">
        <v>339</v>
      </c>
      <c r="L330" s="476">
        <v>70</v>
      </c>
      <c r="M330" s="479"/>
      <c r="N330" s="480" t="s">
        <v>339</v>
      </c>
      <c r="O330" s="476">
        <v>10</v>
      </c>
      <c r="P330" s="479"/>
      <c r="Q330" s="480" t="s">
        <v>339</v>
      </c>
      <c r="R330" s="500">
        <v>40</v>
      </c>
      <c r="S330" s="501"/>
    </row>
    <row r="331" spans="2:19" s="387" customFormat="1" ht="15" customHeight="1">
      <c r="B331" s="482" t="s">
        <v>340</v>
      </c>
      <c r="C331" s="483">
        <v>1840</v>
      </c>
      <c r="D331" s="484"/>
      <c r="E331" s="485" t="s">
        <v>340</v>
      </c>
      <c r="F331" s="483">
        <v>1720</v>
      </c>
      <c r="G331" s="502"/>
      <c r="H331" s="495"/>
      <c r="I331" s="491"/>
      <c r="J331" s="502"/>
      <c r="K331" s="487" t="s">
        <v>341</v>
      </c>
      <c r="L331" s="488">
        <v>60</v>
      </c>
      <c r="M331" s="486"/>
      <c r="N331" s="487" t="s">
        <v>341</v>
      </c>
      <c r="O331" s="483">
        <v>30</v>
      </c>
      <c r="P331" s="486"/>
      <c r="Q331" s="487" t="s">
        <v>341</v>
      </c>
      <c r="R331" s="488">
        <v>30</v>
      </c>
      <c r="S331" s="489"/>
    </row>
    <row r="332" spans="2:19" s="387" customFormat="1" ht="15" customHeight="1" thickBot="1">
      <c r="B332" s="475"/>
      <c r="C332" s="476"/>
      <c r="D332" s="477"/>
      <c r="E332" s="499"/>
      <c r="F332" s="476"/>
      <c r="G332" s="503"/>
      <c r="H332" s="504"/>
      <c r="I332" s="505"/>
      <c r="J332" s="503"/>
      <c r="K332" s="480"/>
      <c r="L332" s="500"/>
      <c r="M332" s="503"/>
      <c r="N332" s="480"/>
      <c r="O332" s="500"/>
      <c r="P332" s="503"/>
      <c r="Q332" s="480"/>
      <c r="R332" s="500"/>
      <c r="S332" s="501"/>
    </row>
    <row r="333" spans="2:19" s="387" customFormat="1" ht="15" customHeight="1" thickBot="1">
      <c r="B333" s="482"/>
      <c r="C333" s="483"/>
      <c r="D333" s="484"/>
      <c r="E333" s="1222" t="s">
        <v>172</v>
      </c>
      <c r="F333" s="1223"/>
      <c r="G333" s="1223"/>
      <c r="H333" s="1223"/>
      <c r="I333" s="1223"/>
      <c r="J333" s="1223"/>
      <c r="K333" s="1223"/>
      <c r="L333" s="1223"/>
      <c r="M333" s="1223"/>
      <c r="N333" s="1223"/>
      <c r="O333" s="1223"/>
      <c r="P333" s="1223"/>
      <c r="Q333" s="1223"/>
      <c r="R333" s="1223"/>
      <c r="S333" s="1224"/>
    </row>
    <row r="334" spans="2:19" s="387" customFormat="1" ht="15" customHeight="1">
      <c r="B334" s="482"/>
      <c r="C334" s="483"/>
      <c r="D334" s="484"/>
      <c r="E334" s="493"/>
      <c r="F334" s="491"/>
      <c r="G334" s="494"/>
      <c r="H334" s="487" t="s">
        <v>342</v>
      </c>
      <c r="I334" s="488">
        <v>710</v>
      </c>
      <c r="J334" s="502"/>
      <c r="K334" s="487"/>
      <c r="L334" s="488"/>
      <c r="M334" s="502"/>
      <c r="N334" s="495"/>
      <c r="O334" s="491"/>
      <c r="P334" s="494"/>
      <c r="Q334" s="495"/>
      <c r="R334" s="491"/>
      <c r="S334" s="496"/>
    </row>
    <row r="335" spans="2:19" s="387" customFormat="1" ht="15" customHeight="1">
      <c r="B335" s="490"/>
      <c r="C335" s="491"/>
      <c r="D335" s="492"/>
      <c r="E335" s="493"/>
      <c r="F335" s="491"/>
      <c r="G335" s="494"/>
      <c r="H335" s="487" t="s">
        <v>343</v>
      </c>
      <c r="I335" s="488">
        <v>330</v>
      </c>
      <c r="J335" s="502"/>
      <c r="K335" s="495"/>
      <c r="L335" s="491"/>
      <c r="M335" s="494"/>
      <c r="N335" s="495"/>
      <c r="O335" s="491"/>
      <c r="P335" s="494"/>
      <c r="Q335" s="495"/>
      <c r="R335" s="491"/>
      <c r="S335" s="496"/>
    </row>
    <row r="336" spans="2:19" s="387" customFormat="1" ht="15" customHeight="1" thickBot="1">
      <c r="B336" s="273" t="s">
        <v>208</v>
      </c>
      <c r="C336" s="434">
        <f>SUM(C326:C335)</f>
        <v>10870</v>
      </c>
      <c r="D336" s="469">
        <f>SUM(D326:D335)</f>
        <v>0</v>
      </c>
      <c r="E336" s="276" t="s">
        <v>209</v>
      </c>
      <c r="F336" s="434">
        <f>SUM(F326:F335)</f>
        <v>10100</v>
      </c>
      <c r="G336" s="434">
        <f>SUM(G326:G335)</f>
        <v>0</v>
      </c>
      <c r="H336" s="279" t="s">
        <v>210</v>
      </c>
      <c r="I336" s="434">
        <f>SUM(I326:I335)</f>
        <v>1070</v>
      </c>
      <c r="J336" s="434">
        <f>SUM(J326:J335)</f>
        <v>0</v>
      </c>
      <c r="K336" s="281" t="s">
        <v>211</v>
      </c>
      <c r="L336" s="434">
        <f>SUM(L326:L335)</f>
        <v>430</v>
      </c>
      <c r="M336" s="434">
        <f>SUM(M326:M335)</f>
        <v>0</v>
      </c>
      <c r="N336" s="279" t="s">
        <v>212</v>
      </c>
      <c r="O336" s="434">
        <f>SUM(O326:O335)</f>
        <v>80</v>
      </c>
      <c r="P336" s="434">
        <f>SUM(P326:P335)</f>
        <v>0</v>
      </c>
      <c r="Q336" s="279" t="s">
        <v>213</v>
      </c>
      <c r="R336" s="434">
        <f>SUM(R326:R335)</f>
        <v>230</v>
      </c>
      <c r="S336" s="497">
        <f>SUM(S326:S335)</f>
        <v>0</v>
      </c>
    </row>
    <row r="337" spans="2:19" s="387" customFormat="1" ht="10.5" customHeight="1">
      <c r="B337" s="440"/>
      <c r="C337" s="441"/>
      <c r="D337" s="442"/>
      <c r="E337" s="440"/>
      <c r="F337" s="441"/>
      <c r="G337" s="442"/>
      <c r="H337" s="440"/>
      <c r="I337" s="441"/>
      <c r="J337" s="442"/>
      <c r="K337" s="440"/>
      <c r="L337" s="441"/>
      <c r="M337" s="442"/>
      <c r="N337" s="440"/>
      <c r="O337" s="472"/>
      <c r="P337" s="473"/>
      <c r="Q337" s="440"/>
      <c r="R337" s="472"/>
      <c r="S337" s="473"/>
    </row>
    <row r="338" spans="2:19" s="387" customFormat="1" ht="18" customHeight="1">
      <c r="B338" s="474" t="s">
        <v>344</v>
      </c>
      <c r="C338" s="448"/>
      <c r="D338" s="112" t="s">
        <v>49</v>
      </c>
      <c r="E338" s="112">
        <f>+G360+J360+M360+P360+S360</f>
        <v>0</v>
      </c>
      <c r="F338" s="112" t="s">
        <v>229</v>
      </c>
      <c r="G338" s="112">
        <f>メール用全紙計算!S22</f>
        <v>16780</v>
      </c>
      <c r="H338" s="240"/>
      <c r="I338" s="449"/>
      <c r="J338" s="450"/>
      <c r="K338" s="451"/>
      <c r="L338" s="448"/>
      <c r="M338" s="450"/>
      <c r="N338" s="451"/>
      <c r="O338" s="448"/>
      <c r="P338" s="450"/>
      <c r="Q338" s="451"/>
      <c r="R338" s="448"/>
      <c r="S338" s="118" t="s">
        <v>54</v>
      </c>
    </row>
    <row r="339" spans="2:19" s="105" customFormat="1" ht="10.5" customHeight="1" thickBot="1">
      <c r="B339" s="106"/>
      <c r="C339" s="106"/>
      <c r="D339" s="343"/>
      <c r="E339" s="106"/>
      <c r="F339" s="106"/>
      <c r="G339" s="343"/>
      <c r="H339" s="106"/>
      <c r="I339" s="106"/>
      <c r="J339" s="343"/>
      <c r="K339" s="106"/>
      <c r="L339" s="106"/>
      <c r="M339" s="343"/>
      <c r="N339" s="106"/>
      <c r="O339" s="107"/>
      <c r="P339" s="108"/>
      <c r="Q339" s="106"/>
      <c r="R339" s="107"/>
      <c r="S339" s="108"/>
    </row>
    <row r="340" spans="2:19" s="387" customFormat="1" ht="15" customHeight="1">
      <c r="B340" s="119" t="s">
        <v>55</v>
      </c>
      <c r="C340" s="120"/>
      <c r="D340" s="121"/>
      <c r="E340" s="122" t="s">
        <v>56</v>
      </c>
      <c r="F340" s="123"/>
      <c r="G340" s="124"/>
      <c r="H340" s="125" t="s">
        <v>57</v>
      </c>
      <c r="I340" s="123"/>
      <c r="J340" s="124"/>
      <c r="K340" s="126" t="s">
        <v>58</v>
      </c>
      <c r="L340" s="123"/>
      <c r="M340" s="127"/>
      <c r="N340" s="126" t="s">
        <v>59</v>
      </c>
      <c r="O340" s="123"/>
      <c r="P340" s="127"/>
      <c r="Q340" s="128" t="s">
        <v>60</v>
      </c>
      <c r="R340" s="123"/>
      <c r="S340" s="129"/>
    </row>
    <row r="341" spans="2:19" s="117" customFormat="1" ht="15" customHeight="1">
      <c r="B341" s="130" t="s">
        <v>61</v>
      </c>
      <c r="C341" s="131" t="s">
        <v>62</v>
      </c>
      <c r="D341" s="132" t="s">
        <v>63</v>
      </c>
      <c r="E341" s="133" t="s">
        <v>61</v>
      </c>
      <c r="F341" s="131" t="s">
        <v>64</v>
      </c>
      <c r="G341" s="134" t="s">
        <v>65</v>
      </c>
      <c r="H341" s="135" t="s">
        <v>61</v>
      </c>
      <c r="I341" s="131" t="s">
        <v>64</v>
      </c>
      <c r="J341" s="136" t="s">
        <v>65</v>
      </c>
      <c r="K341" s="135" t="s">
        <v>61</v>
      </c>
      <c r="L341" s="131" t="s">
        <v>64</v>
      </c>
      <c r="M341" s="136" t="s">
        <v>65</v>
      </c>
      <c r="N341" s="135" t="s">
        <v>61</v>
      </c>
      <c r="O341" s="131" t="s">
        <v>64</v>
      </c>
      <c r="P341" s="136" t="s">
        <v>65</v>
      </c>
      <c r="Q341" s="135" t="s">
        <v>61</v>
      </c>
      <c r="R341" s="131" t="s">
        <v>64</v>
      </c>
      <c r="S341" s="137" t="s">
        <v>65</v>
      </c>
    </row>
    <row r="342" spans="2:19" s="387" customFormat="1" ht="15" customHeight="1">
      <c r="B342" s="506" t="s">
        <v>345</v>
      </c>
      <c r="C342" s="412">
        <v>2070</v>
      </c>
      <c r="D342" s="413"/>
      <c r="E342" s="507" t="s">
        <v>345</v>
      </c>
      <c r="F342" s="412">
        <v>1870</v>
      </c>
      <c r="G342" s="415"/>
      <c r="H342" s="416"/>
      <c r="I342" s="412"/>
      <c r="J342" s="415"/>
      <c r="K342" s="416" t="s">
        <v>346</v>
      </c>
      <c r="L342" s="412">
        <v>90</v>
      </c>
      <c r="M342" s="415"/>
      <c r="N342" s="416" t="s">
        <v>346</v>
      </c>
      <c r="O342" s="412">
        <v>10</v>
      </c>
      <c r="P342" s="415"/>
      <c r="Q342" s="416" t="s">
        <v>346</v>
      </c>
      <c r="R342" s="412">
        <v>100</v>
      </c>
      <c r="S342" s="417"/>
    </row>
    <row r="343" spans="2:19" s="387" customFormat="1" ht="15" customHeight="1">
      <c r="B343" s="508" t="s">
        <v>347</v>
      </c>
      <c r="C343" s="419">
        <v>2120</v>
      </c>
      <c r="D343" s="420"/>
      <c r="E343" s="470" t="s">
        <v>347</v>
      </c>
      <c r="F343" s="419">
        <v>1970</v>
      </c>
      <c r="G343" s="425"/>
      <c r="H343" s="426"/>
      <c r="I343" s="419"/>
      <c r="J343" s="425"/>
      <c r="K343" s="426" t="s">
        <v>348</v>
      </c>
      <c r="L343" s="419">
        <v>80</v>
      </c>
      <c r="M343" s="425"/>
      <c r="N343" s="426" t="s">
        <v>348</v>
      </c>
      <c r="O343" s="419">
        <v>10</v>
      </c>
      <c r="P343" s="425"/>
      <c r="Q343" s="426" t="s">
        <v>348</v>
      </c>
      <c r="R343" s="419">
        <v>60</v>
      </c>
      <c r="S343" s="462"/>
    </row>
    <row r="344" spans="2:19" s="387" customFormat="1" ht="15" customHeight="1">
      <c r="B344" s="506" t="s">
        <v>349</v>
      </c>
      <c r="C344" s="412">
        <v>1840</v>
      </c>
      <c r="D344" s="463"/>
      <c r="E344" s="507" t="s">
        <v>349</v>
      </c>
      <c r="F344" s="412">
        <v>1710</v>
      </c>
      <c r="G344" s="415"/>
      <c r="H344" s="416"/>
      <c r="I344" s="412"/>
      <c r="J344" s="415"/>
      <c r="K344" s="416" t="s">
        <v>350</v>
      </c>
      <c r="L344" s="412">
        <v>80</v>
      </c>
      <c r="M344" s="415"/>
      <c r="N344" s="416" t="s">
        <v>350</v>
      </c>
      <c r="O344" s="412">
        <v>20</v>
      </c>
      <c r="P344" s="415"/>
      <c r="Q344" s="416" t="s">
        <v>350</v>
      </c>
      <c r="R344" s="412">
        <v>30</v>
      </c>
      <c r="S344" s="417"/>
    </row>
    <row r="345" spans="2:19" s="387" customFormat="1" ht="15" customHeight="1">
      <c r="B345" s="508" t="s">
        <v>351</v>
      </c>
      <c r="C345" s="419">
        <v>2870</v>
      </c>
      <c r="D345" s="420"/>
      <c r="E345" s="470" t="s">
        <v>351</v>
      </c>
      <c r="F345" s="419">
        <v>2640</v>
      </c>
      <c r="G345" s="425"/>
      <c r="H345" s="426"/>
      <c r="I345" s="419"/>
      <c r="J345" s="425"/>
      <c r="K345" s="426" t="s">
        <v>352</v>
      </c>
      <c r="L345" s="419">
        <v>120</v>
      </c>
      <c r="M345" s="425"/>
      <c r="N345" s="426" t="s">
        <v>352</v>
      </c>
      <c r="O345" s="419">
        <v>20</v>
      </c>
      <c r="P345" s="425"/>
      <c r="Q345" s="426" t="s">
        <v>352</v>
      </c>
      <c r="R345" s="427">
        <v>90</v>
      </c>
      <c r="S345" s="428"/>
    </row>
    <row r="346" spans="2:19" s="387" customFormat="1" ht="15" customHeight="1">
      <c r="B346" s="506" t="s">
        <v>353</v>
      </c>
      <c r="C346" s="412">
        <v>1540</v>
      </c>
      <c r="D346" s="463"/>
      <c r="E346" s="507" t="s">
        <v>353</v>
      </c>
      <c r="F346" s="412">
        <v>1450</v>
      </c>
      <c r="G346" s="415"/>
      <c r="H346" s="416"/>
      <c r="I346" s="412"/>
      <c r="J346" s="415"/>
      <c r="K346" s="416" t="s">
        <v>354</v>
      </c>
      <c r="L346" s="412">
        <v>50</v>
      </c>
      <c r="M346" s="415"/>
      <c r="N346" s="416" t="s">
        <v>354</v>
      </c>
      <c r="O346" s="412">
        <v>10</v>
      </c>
      <c r="P346" s="415"/>
      <c r="Q346" s="416" t="s">
        <v>354</v>
      </c>
      <c r="R346" s="452">
        <v>30</v>
      </c>
      <c r="S346" s="453"/>
    </row>
    <row r="347" spans="2:19" s="387" customFormat="1" ht="15" customHeight="1">
      <c r="B347" s="508" t="s">
        <v>355</v>
      </c>
      <c r="C347" s="419">
        <v>650</v>
      </c>
      <c r="D347" s="420"/>
      <c r="E347" s="470" t="s">
        <v>355</v>
      </c>
      <c r="F347" s="419">
        <v>630</v>
      </c>
      <c r="G347" s="425"/>
      <c r="H347" s="426"/>
      <c r="I347" s="419"/>
      <c r="J347" s="425"/>
      <c r="K347" s="426" t="s">
        <v>356</v>
      </c>
      <c r="L347" s="419">
        <v>10</v>
      </c>
      <c r="M347" s="425"/>
      <c r="N347" s="426"/>
      <c r="O347" s="419"/>
      <c r="P347" s="425"/>
      <c r="Q347" s="426" t="s">
        <v>356</v>
      </c>
      <c r="R347" s="427">
        <v>10</v>
      </c>
      <c r="S347" s="428"/>
    </row>
    <row r="348" spans="2:19" s="387" customFormat="1" ht="15" customHeight="1">
      <c r="B348" s="506" t="s">
        <v>357</v>
      </c>
      <c r="C348" s="412">
        <v>1140</v>
      </c>
      <c r="D348" s="463"/>
      <c r="E348" s="507" t="s">
        <v>357</v>
      </c>
      <c r="F348" s="412">
        <v>1090</v>
      </c>
      <c r="G348" s="415"/>
      <c r="H348" s="416"/>
      <c r="I348" s="412"/>
      <c r="J348" s="415"/>
      <c r="K348" s="416" t="s">
        <v>358</v>
      </c>
      <c r="L348" s="412">
        <v>20</v>
      </c>
      <c r="M348" s="415"/>
      <c r="N348" s="416" t="s">
        <v>358</v>
      </c>
      <c r="O348" s="412">
        <v>10</v>
      </c>
      <c r="P348" s="415"/>
      <c r="Q348" s="416" t="s">
        <v>358</v>
      </c>
      <c r="R348" s="452">
        <v>20</v>
      </c>
      <c r="S348" s="453"/>
    </row>
    <row r="349" spans="2:19" s="387" customFormat="1" ht="15" customHeight="1">
      <c r="B349" s="508" t="s">
        <v>359</v>
      </c>
      <c r="C349" s="419">
        <v>760</v>
      </c>
      <c r="D349" s="420"/>
      <c r="E349" s="470" t="s">
        <v>359</v>
      </c>
      <c r="F349" s="419">
        <v>700</v>
      </c>
      <c r="G349" s="425"/>
      <c r="H349" s="426"/>
      <c r="I349" s="419"/>
      <c r="J349" s="425"/>
      <c r="K349" s="426" t="s">
        <v>360</v>
      </c>
      <c r="L349" s="419">
        <v>30</v>
      </c>
      <c r="M349" s="425"/>
      <c r="N349" s="426" t="s">
        <v>360</v>
      </c>
      <c r="O349" s="419">
        <v>10</v>
      </c>
      <c r="P349" s="425"/>
      <c r="Q349" s="426" t="s">
        <v>360</v>
      </c>
      <c r="R349" s="427">
        <v>20</v>
      </c>
      <c r="S349" s="428"/>
    </row>
    <row r="350" spans="2:19" s="387" customFormat="1" ht="15" customHeight="1">
      <c r="B350" s="506" t="s">
        <v>361</v>
      </c>
      <c r="C350" s="412">
        <v>1270</v>
      </c>
      <c r="D350" s="463"/>
      <c r="E350" s="507" t="s">
        <v>361</v>
      </c>
      <c r="F350" s="412">
        <v>1110</v>
      </c>
      <c r="G350" s="415"/>
      <c r="H350" s="416" t="s">
        <v>362</v>
      </c>
      <c r="I350" s="412">
        <v>70</v>
      </c>
      <c r="J350" s="415"/>
      <c r="K350" s="416" t="s">
        <v>362</v>
      </c>
      <c r="L350" s="412">
        <v>40</v>
      </c>
      <c r="M350" s="415"/>
      <c r="N350" s="416" t="s">
        <v>362</v>
      </c>
      <c r="O350" s="452">
        <v>10</v>
      </c>
      <c r="P350" s="415"/>
      <c r="Q350" s="416" t="s">
        <v>362</v>
      </c>
      <c r="R350" s="452">
        <v>40</v>
      </c>
      <c r="S350" s="453"/>
    </row>
    <row r="351" spans="2:19" s="387" customFormat="1" ht="15" customHeight="1" thickBot="1">
      <c r="B351" s="508" t="s">
        <v>363</v>
      </c>
      <c r="C351" s="419">
        <v>570</v>
      </c>
      <c r="D351" s="420"/>
      <c r="E351" s="470" t="s">
        <v>363</v>
      </c>
      <c r="F351" s="419">
        <v>550</v>
      </c>
      <c r="G351" s="422"/>
      <c r="H351" s="423"/>
      <c r="I351" s="424"/>
      <c r="J351" s="425"/>
      <c r="K351" s="426" t="s">
        <v>364</v>
      </c>
      <c r="L351" s="419">
        <v>10</v>
      </c>
      <c r="M351" s="425"/>
      <c r="N351" s="423"/>
      <c r="O351" s="424"/>
      <c r="P351" s="425"/>
      <c r="Q351" s="426" t="s">
        <v>364</v>
      </c>
      <c r="R351" s="427">
        <v>10</v>
      </c>
      <c r="S351" s="428"/>
    </row>
    <row r="352" spans="2:19" s="387" customFormat="1" ht="15" customHeight="1" thickBot="1">
      <c r="B352" s="508"/>
      <c r="C352" s="419"/>
      <c r="D352" s="420"/>
      <c r="E352" s="1222" t="s">
        <v>172</v>
      </c>
      <c r="F352" s="1223"/>
      <c r="G352" s="1223"/>
      <c r="H352" s="1223"/>
      <c r="I352" s="1223"/>
      <c r="J352" s="1223"/>
      <c r="K352" s="1223"/>
      <c r="L352" s="1223"/>
      <c r="M352" s="1223"/>
      <c r="N352" s="1223"/>
      <c r="O352" s="1223"/>
      <c r="P352" s="1223"/>
      <c r="Q352" s="1223"/>
      <c r="R352" s="1223"/>
      <c r="S352" s="1224"/>
    </row>
    <row r="353" spans="2:19" s="387" customFormat="1" ht="15" customHeight="1">
      <c r="B353" s="508"/>
      <c r="C353" s="419"/>
      <c r="D353" s="420"/>
      <c r="E353" s="433"/>
      <c r="F353" s="424"/>
      <c r="G353" s="430"/>
      <c r="H353" s="426" t="s">
        <v>365</v>
      </c>
      <c r="I353" s="419">
        <v>440</v>
      </c>
      <c r="J353" s="425"/>
      <c r="K353" s="426"/>
      <c r="L353" s="427"/>
      <c r="M353" s="422"/>
      <c r="N353" s="423"/>
      <c r="O353" s="424"/>
      <c r="P353" s="422"/>
      <c r="Q353" s="426"/>
      <c r="R353" s="427"/>
      <c r="S353" s="428"/>
    </row>
    <row r="354" spans="2:19" s="387" customFormat="1" ht="15" customHeight="1">
      <c r="B354" s="508"/>
      <c r="C354" s="419"/>
      <c r="D354" s="420"/>
      <c r="E354" s="433"/>
      <c r="F354" s="424"/>
      <c r="G354" s="430"/>
      <c r="H354" s="426" t="s">
        <v>366</v>
      </c>
      <c r="I354" s="419">
        <v>360</v>
      </c>
      <c r="J354" s="425"/>
      <c r="K354" s="426"/>
      <c r="L354" s="427"/>
      <c r="M354" s="422"/>
      <c r="N354" s="423"/>
      <c r="O354" s="424"/>
      <c r="P354" s="422"/>
      <c r="Q354" s="426"/>
      <c r="R354" s="427"/>
      <c r="S354" s="428"/>
    </row>
    <row r="355" spans="2:19" s="387" customFormat="1" ht="15" customHeight="1">
      <c r="B355" s="508"/>
      <c r="C355" s="419"/>
      <c r="D355" s="420"/>
      <c r="E355" s="433"/>
      <c r="F355" s="424"/>
      <c r="G355" s="430"/>
      <c r="H355" s="426" t="s">
        <v>367</v>
      </c>
      <c r="I355" s="419">
        <v>180</v>
      </c>
      <c r="J355" s="425"/>
      <c r="K355" s="426"/>
      <c r="L355" s="427"/>
      <c r="M355" s="422"/>
      <c r="N355" s="423"/>
      <c r="O355" s="424"/>
      <c r="P355" s="422"/>
      <c r="Q355" s="426"/>
      <c r="R355" s="427"/>
      <c r="S355" s="428"/>
    </row>
    <row r="356" spans="2:19" s="387" customFormat="1" ht="15" customHeight="1">
      <c r="B356" s="508"/>
      <c r="C356" s="419"/>
      <c r="D356" s="420"/>
      <c r="E356" s="433"/>
      <c r="F356" s="424"/>
      <c r="G356" s="430"/>
      <c r="H356" s="426" t="s">
        <v>351</v>
      </c>
      <c r="I356" s="419">
        <v>380</v>
      </c>
      <c r="J356" s="425"/>
      <c r="K356" s="426"/>
      <c r="L356" s="427"/>
      <c r="M356" s="422"/>
      <c r="N356" s="423"/>
      <c r="O356" s="424"/>
      <c r="P356" s="422"/>
      <c r="Q356" s="426"/>
      <c r="R356" s="427"/>
      <c r="S356" s="428"/>
    </row>
    <row r="357" spans="2:19" s="387" customFormat="1" ht="15" customHeight="1">
      <c r="B357" s="508"/>
      <c r="C357" s="419"/>
      <c r="D357" s="420"/>
      <c r="E357" s="433"/>
      <c r="F357" s="424"/>
      <c r="G357" s="430"/>
      <c r="H357" s="426" t="s">
        <v>353</v>
      </c>
      <c r="I357" s="419">
        <v>440</v>
      </c>
      <c r="J357" s="425"/>
      <c r="K357" s="426"/>
      <c r="L357" s="427"/>
      <c r="M357" s="422"/>
      <c r="N357" s="423"/>
      <c r="O357" s="424"/>
      <c r="P357" s="422"/>
      <c r="Q357" s="426"/>
      <c r="R357" s="427"/>
      <c r="S357" s="428"/>
    </row>
    <row r="358" spans="2:19" s="387" customFormat="1" ht="15" customHeight="1">
      <c r="B358" s="508"/>
      <c r="C358" s="419"/>
      <c r="D358" s="420"/>
      <c r="E358" s="433"/>
      <c r="F358" s="424"/>
      <c r="G358" s="430"/>
      <c r="H358" s="426" t="s">
        <v>368</v>
      </c>
      <c r="I358" s="419">
        <v>80</v>
      </c>
      <c r="J358" s="425"/>
      <c r="K358" s="426"/>
      <c r="L358" s="427"/>
      <c r="M358" s="422"/>
      <c r="N358" s="423"/>
      <c r="O358" s="424"/>
      <c r="P358" s="422"/>
      <c r="Q358" s="423"/>
      <c r="R358" s="424"/>
      <c r="S358" s="454"/>
    </row>
    <row r="359" spans="2:19" s="387" customFormat="1" ht="15" customHeight="1">
      <c r="B359" s="509"/>
      <c r="C359" s="424"/>
      <c r="D359" s="432"/>
      <c r="E359" s="433"/>
      <c r="F359" s="424"/>
      <c r="G359" s="430"/>
      <c r="H359" s="426" t="s">
        <v>369</v>
      </c>
      <c r="I359" s="427">
        <v>70</v>
      </c>
      <c r="J359" s="422"/>
      <c r="K359" s="426"/>
      <c r="L359" s="427"/>
      <c r="M359" s="422"/>
      <c r="N359" s="423"/>
      <c r="O359" s="424"/>
      <c r="P359" s="422"/>
      <c r="Q359" s="423"/>
      <c r="R359" s="424"/>
      <c r="S359" s="454"/>
    </row>
    <row r="360" spans="2:19" s="387" customFormat="1" ht="15" customHeight="1" thickBot="1">
      <c r="B360" s="273" t="s">
        <v>208</v>
      </c>
      <c r="C360" s="434">
        <f>SUM(C342:C359)</f>
        <v>14830</v>
      </c>
      <c r="D360" s="469">
        <f>SUM(D342:D359)</f>
        <v>0</v>
      </c>
      <c r="E360" s="276" t="s">
        <v>209</v>
      </c>
      <c r="F360" s="434">
        <f>SUM(F342:F359)</f>
        <v>13720</v>
      </c>
      <c r="G360" s="434">
        <f>SUM(G342:G359)</f>
        <v>0</v>
      </c>
      <c r="H360" s="279" t="s">
        <v>210</v>
      </c>
      <c r="I360" s="434">
        <f>SUM(I342:I359)</f>
        <v>2020</v>
      </c>
      <c r="J360" s="434">
        <f>SUM(J342:J359)</f>
        <v>0</v>
      </c>
      <c r="K360" s="281" t="s">
        <v>211</v>
      </c>
      <c r="L360" s="434">
        <f>SUM(L342:L359)</f>
        <v>530</v>
      </c>
      <c r="M360" s="434">
        <f>SUM(M342:M359)</f>
        <v>0</v>
      </c>
      <c r="N360" s="279" t="s">
        <v>212</v>
      </c>
      <c r="O360" s="455">
        <f>SUM(O342:O359)</f>
        <v>100</v>
      </c>
      <c r="P360" s="434">
        <f>SUM(P342:P359)</f>
        <v>0</v>
      </c>
      <c r="Q360" s="279" t="s">
        <v>213</v>
      </c>
      <c r="R360" s="455">
        <f>SUM(R342:R359)</f>
        <v>410</v>
      </c>
      <c r="S360" s="457">
        <f>SUM(S342:S359)</f>
        <v>0</v>
      </c>
    </row>
    <row r="361" spans="2:19" s="387" customFormat="1" ht="16.5" customHeight="1" thickBot="1">
      <c r="B361" s="510"/>
      <c r="C361" s="511"/>
      <c r="D361" s="512"/>
      <c r="E361" s="513"/>
      <c r="F361" s="511"/>
      <c r="G361" s="512"/>
      <c r="H361" s="513"/>
      <c r="I361" s="511"/>
      <c r="J361" s="512"/>
      <c r="K361" s="513"/>
      <c r="L361" s="511"/>
      <c r="M361" s="512"/>
      <c r="N361" s="106"/>
      <c r="O361" s="1232"/>
      <c r="P361" s="1232"/>
      <c r="Q361" s="106"/>
      <c r="R361" s="1215">
        <v>46054</v>
      </c>
      <c r="S361" s="1216"/>
    </row>
    <row r="362" spans="2:19" s="387" customFormat="1" ht="15" hidden="1" customHeight="1" thickBot="1">
      <c r="B362" s="440"/>
      <c r="C362" s="441"/>
      <c r="D362" s="442"/>
      <c r="E362" s="440"/>
      <c r="F362" s="441"/>
      <c r="G362" s="442"/>
      <c r="H362" s="440"/>
      <c r="I362" s="441"/>
      <c r="J362" s="442"/>
      <c r="K362" s="440"/>
      <c r="L362" s="441"/>
      <c r="M362" s="442"/>
      <c r="N362" s="440"/>
      <c r="O362" s="472"/>
      <c r="P362" s="473"/>
      <c r="Q362" s="440"/>
      <c r="R362" s="472"/>
      <c r="S362" s="473"/>
    </row>
    <row r="363" spans="2:19" s="96" customFormat="1" ht="21" customHeight="1">
      <c r="B363" s="85" t="s">
        <v>42</v>
      </c>
      <c r="C363" s="355"/>
      <c r="D363" s="356"/>
      <c r="E363" s="86"/>
      <c r="F363" s="355"/>
      <c r="G363" s="355"/>
      <c r="H363" s="86"/>
      <c r="I363" s="357" t="s">
        <v>43</v>
      </c>
      <c r="J363" s="358"/>
      <c r="K363" s="90"/>
      <c r="L363" s="359"/>
      <c r="M363" s="360"/>
      <c r="N363" s="92"/>
      <c r="O363" s="93" t="s">
        <v>44</v>
      </c>
      <c r="P363" s="94"/>
      <c r="Q363" s="86"/>
      <c r="R363" s="94"/>
      <c r="S363" s="95"/>
    </row>
    <row r="364" spans="2:19" s="96" customFormat="1" ht="21" customHeight="1" thickBot="1">
      <c r="B364" s="97" t="s">
        <v>45</v>
      </c>
      <c r="C364" s="361"/>
      <c r="D364" s="362">
        <f>メール用全紙計算!T33</f>
        <v>0</v>
      </c>
      <c r="E364" s="100"/>
      <c r="F364" s="363"/>
      <c r="G364" s="363"/>
      <c r="H364" s="100"/>
      <c r="I364" s="364" t="s">
        <v>46</v>
      </c>
      <c r="J364" s="365"/>
      <c r="K364" s="100"/>
      <c r="L364" s="363"/>
      <c r="M364" s="366"/>
      <c r="N364" s="104"/>
      <c r="O364" s="101" t="s">
        <v>47</v>
      </c>
      <c r="P364" s="1217"/>
      <c r="Q364" s="1218"/>
      <c r="R364" s="1218"/>
      <c r="S364" s="1219"/>
    </row>
    <row r="365" spans="2:19" s="387" customFormat="1" ht="10.5" customHeight="1">
      <c r="B365" s="440"/>
      <c r="C365" s="441"/>
      <c r="D365" s="442"/>
      <c r="E365" s="440"/>
      <c r="F365" s="441"/>
      <c r="G365" s="442"/>
      <c r="H365" s="440"/>
      <c r="I365" s="441"/>
      <c r="J365" s="442"/>
      <c r="K365" s="440"/>
      <c r="L365" s="441"/>
      <c r="M365" s="442"/>
      <c r="N365" s="440"/>
      <c r="O365" s="472"/>
      <c r="P365" s="473"/>
      <c r="Q365" s="440"/>
      <c r="R365" s="472"/>
      <c r="S365" s="473"/>
    </row>
    <row r="366" spans="2:19" s="387" customFormat="1" ht="18" customHeight="1">
      <c r="B366" s="407" t="s">
        <v>370</v>
      </c>
      <c r="C366" s="408"/>
      <c r="D366" s="112" t="s">
        <v>49</v>
      </c>
      <c r="E366" s="112">
        <f>+G377+J377+M377+P377+S377</f>
        <v>0</v>
      </c>
      <c r="F366" s="112" t="s">
        <v>229</v>
      </c>
      <c r="G366" s="112">
        <f>メール用全紙計算!S23</f>
        <v>5150</v>
      </c>
      <c r="H366" s="240"/>
      <c r="I366" s="409"/>
      <c r="J366" s="410"/>
      <c r="L366" s="408"/>
      <c r="M366" s="410"/>
      <c r="O366" s="514"/>
      <c r="P366" s="515"/>
      <c r="R366" s="514"/>
      <c r="S366" s="118" t="s">
        <v>54</v>
      </c>
    </row>
    <row r="367" spans="2:19" s="105" customFormat="1" ht="10.5" customHeight="1" thickBot="1">
      <c r="B367" s="106"/>
      <c r="C367" s="106"/>
      <c r="D367" s="343"/>
      <c r="E367" s="106"/>
      <c r="F367" s="106"/>
      <c r="G367" s="343"/>
      <c r="H367" s="106"/>
      <c r="I367" s="106"/>
      <c r="J367" s="343"/>
      <c r="K367" s="106"/>
      <c r="L367" s="106"/>
      <c r="M367" s="343"/>
      <c r="N367" s="106"/>
      <c r="O367" s="107"/>
      <c r="P367" s="108"/>
      <c r="Q367" s="288"/>
      <c r="R367" s="516"/>
      <c r="S367" s="517"/>
    </row>
    <row r="368" spans="2:19" s="387" customFormat="1" ht="15">
      <c r="B368" s="119" t="s">
        <v>55</v>
      </c>
      <c r="C368" s="120"/>
      <c r="D368" s="121"/>
      <c r="E368" s="122" t="s">
        <v>56</v>
      </c>
      <c r="F368" s="123"/>
      <c r="G368" s="124"/>
      <c r="H368" s="125" t="s">
        <v>57</v>
      </c>
      <c r="I368" s="123"/>
      <c r="J368" s="124"/>
      <c r="K368" s="126" t="s">
        <v>58</v>
      </c>
      <c r="L368" s="123"/>
      <c r="M368" s="127"/>
      <c r="N368" s="126" t="s">
        <v>59</v>
      </c>
      <c r="O368" s="123"/>
      <c r="P368" s="127"/>
      <c r="Q368" s="128" t="s">
        <v>60</v>
      </c>
      <c r="R368" s="123"/>
      <c r="S368" s="129"/>
    </row>
    <row r="369" spans="2:19" s="117" customFormat="1" ht="15" customHeight="1">
      <c r="B369" s="130" t="s">
        <v>61</v>
      </c>
      <c r="C369" s="131" t="s">
        <v>62</v>
      </c>
      <c r="D369" s="132" t="s">
        <v>63</v>
      </c>
      <c r="E369" s="133" t="s">
        <v>61</v>
      </c>
      <c r="F369" s="131" t="s">
        <v>64</v>
      </c>
      <c r="G369" s="134" t="s">
        <v>65</v>
      </c>
      <c r="H369" s="135" t="s">
        <v>61</v>
      </c>
      <c r="I369" s="131" t="s">
        <v>64</v>
      </c>
      <c r="J369" s="136" t="s">
        <v>65</v>
      </c>
      <c r="K369" s="135" t="s">
        <v>61</v>
      </c>
      <c r="L369" s="131" t="s">
        <v>64</v>
      </c>
      <c r="M369" s="136" t="s">
        <v>65</v>
      </c>
      <c r="N369" s="135" t="s">
        <v>61</v>
      </c>
      <c r="O369" s="131" t="s">
        <v>64</v>
      </c>
      <c r="P369" s="136" t="s">
        <v>65</v>
      </c>
      <c r="Q369" s="135" t="s">
        <v>61</v>
      </c>
      <c r="R369" s="131" t="s">
        <v>64</v>
      </c>
      <c r="S369" s="137" t="s">
        <v>65</v>
      </c>
    </row>
    <row r="370" spans="2:19" s="387" customFormat="1" ht="15" customHeight="1">
      <c r="B370" s="411" t="s">
        <v>371</v>
      </c>
      <c r="C370" s="412">
        <v>1880</v>
      </c>
      <c r="D370" s="413"/>
      <c r="E370" s="414" t="s">
        <v>371</v>
      </c>
      <c r="F370" s="412">
        <v>1720</v>
      </c>
      <c r="G370" s="415"/>
      <c r="H370" s="416" t="s">
        <v>372</v>
      </c>
      <c r="I370" s="412">
        <v>60</v>
      </c>
      <c r="J370" s="415"/>
      <c r="K370" s="416" t="s">
        <v>372</v>
      </c>
      <c r="L370" s="412">
        <v>50</v>
      </c>
      <c r="M370" s="415"/>
      <c r="N370" s="416" t="s">
        <v>372</v>
      </c>
      <c r="O370" s="412">
        <v>10</v>
      </c>
      <c r="P370" s="415"/>
      <c r="Q370" s="416" t="s">
        <v>372</v>
      </c>
      <c r="R370" s="452">
        <v>40</v>
      </c>
      <c r="S370" s="453"/>
    </row>
    <row r="371" spans="2:19" s="387" customFormat="1" ht="15" customHeight="1">
      <c r="B371" s="418" t="s">
        <v>373</v>
      </c>
      <c r="C371" s="419">
        <v>2060</v>
      </c>
      <c r="D371" s="420"/>
      <c r="E371" s="421" t="s">
        <v>373</v>
      </c>
      <c r="F371" s="419">
        <v>1900</v>
      </c>
      <c r="G371" s="425"/>
      <c r="H371" s="426" t="s">
        <v>374</v>
      </c>
      <c r="I371" s="419">
        <v>60</v>
      </c>
      <c r="J371" s="425"/>
      <c r="K371" s="426" t="s">
        <v>374</v>
      </c>
      <c r="L371" s="419">
        <v>50</v>
      </c>
      <c r="M371" s="425"/>
      <c r="N371" s="426" t="s">
        <v>374</v>
      </c>
      <c r="O371" s="419">
        <v>10</v>
      </c>
      <c r="P371" s="425"/>
      <c r="Q371" s="426" t="s">
        <v>374</v>
      </c>
      <c r="R371" s="427">
        <v>40</v>
      </c>
      <c r="S371" s="428"/>
    </row>
    <row r="372" spans="2:19" s="387" customFormat="1" ht="15" customHeight="1">
      <c r="B372" s="411" t="s">
        <v>375</v>
      </c>
      <c r="C372" s="412">
        <v>510</v>
      </c>
      <c r="D372" s="463"/>
      <c r="E372" s="414" t="s">
        <v>375</v>
      </c>
      <c r="F372" s="412">
        <v>490</v>
      </c>
      <c r="G372" s="465"/>
      <c r="H372" s="416" t="s">
        <v>376</v>
      </c>
      <c r="I372" s="452">
        <v>10</v>
      </c>
      <c r="J372" s="415"/>
      <c r="K372" s="416" t="s">
        <v>376</v>
      </c>
      <c r="L372" s="412">
        <v>10</v>
      </c>
      <c r="M372" s="415"/>
      <c r="N372" s="416"/>
      <c r="O372" s="412"/>
      <c r="P372" s="415"/>
      <c r="Q372" s="416"/>
      <c r="R372" s="452"/>
      <c r="S372" s="453"/>
    </row>
    <row r="373" spans="2:19" s="387" customFormat="1" ht="15" customHeight="1" thickBot="1">
      <c r="B373" s="418" t="s">
        <v>377</v>
      </c>
      <c r="C373" s="419">
        <v>700</v>
      </c>
      <c r="D373" s="420"/>
      <c r="E373" s="421" t="s">
        <v>377</v>
      </c>
      <c r="F373" s="419">
        <v>660</v>
      </c>
      <c r="G373" s="422"/>
      <c r="H373" s="426" t="s">
        <v>378</v>
      </c>
      <c r="I373" s="427">
        <v>20</v>
      </c>
      <c r="J373" s="425"/>
      <c r="K373" s="426" t="s">
        <v>378</v>
      </c>
      <c r="L373" s="419">
        <v>10</v>
      </c>
      <c r="M373" s="422"/>
      <c r="N373" s="423"/>
      <c r="O373" s="424"/>
      <c r="P373" s="430"/>
      <c r="Q373" s="426" t="s">
        <v>378</v>
      </c>
      <c r="R373" s="427">
        <v>10</v>
      </c>
      <c r="S373" s="428"/>
    </row>
    <row r="374" spans="2:19" s="387" customFormat="1" ht="15" customHeight="1" thickBot="1">
      <c r="B374" s="418"/>
      <c r="C374" s="419"/>
      <c r="D374" s="420"/>
      <c r="E374" s="1222" t="s">
        <v>172</v>
      </c>
      <c r="F374" s="1223"/>
      <c r="G374" s="1223"/>
      <c r="H374" s="1223"/>
      <c r="I374" s="1223"/>
      <c r="J374" s="1223"/>
      <c r="K374" s="1223"/>
      <c r="L374" s="1223"/>
      <c r="M374" s="1223"/>
      <c r="N374" s="1223"/>
      <c r="O374" s="1223"/>
      <c r="P374" s="1223"/>
      <c r="Q374" s="1223"/>
      <c r="R374" s="1223"/>
      <c r="S374" s="1224"/>
    </row>
    <row r="375" spans="2:19" s="387" customFormat="1" ht="15" customHeight="1">
      <c r="B375" s="431"/>
      <c r="C375" s="424"/>
      <c r="D375" s="432"/>
      <c r="E375" s="518"/>
      <c r="F375" s="424"/>
      <c r="G375" s="430"/>
      <c r="H375" s="426"/>
      <c r="I375" s="419"/>
      <c r="J375" s="425"/>
      <c r="K375" s="426"/>
      <c r="L375" s="427"/>
      <c r="M375" s="422"/>
      <c r="N375" s="426"/>
      <c r="O375" s="427"/>
      <c r="P375" s="422"/>
      <c r="Q375" s="423"/>
      <c r="R375" s="424"/>
      <c r="S375" s="454"/>
    </row>
    <row r="376" spans="2:19" s="387" customFormat="1" ht="15" customHeight="1">
      <c r="B376" s="431"/>
      <c r="C376" s="424"/>
      <c r="D376" s="432"/>
      <c r="E376" s="433"/>
      <c r="F376" s="424"/>
      <c r="G376" s="430"/>
      <c r="H376" s="423"/>
      <c r="I376" s="424"/>
      <c r="J376" s="430"/>
      <c r="K376" s="423"/>
      <c r="L376" s="424"/>
      <c r="M376" s="430"/>
      <c r="N376" s="423"/>
      <c r="O376" s="424"/>
      <c r="P376" s="430"/>
      <c r="Q376" s="423"/>
      <c r="R376" s="424"/>
      <c r="S376" s="454"/>
    </row>
    <row r="377" spans="2:19" s="387" customFormat="1" ht="15" customHeight="1" thickBot="1">
      <c r="B377" s="273" t="s">
        <v>208</v>
      </c>
      <c r="C377" s="434">
        <f>SUM(C370:C376)</f>
        <v>5150</v>
      </c>
      <c r="D377" s="469">
        <f>SUM(D370:D376)</f>
        <v>0</v>
      </c>
      <c r="E377" s="276" t="s">
        <v>209</v>
      </c>
      <c r="F377" s="434">
        <f>SUM(F370:F376)</f>
        <v>4770</v>
      </c>
      <c r="G377" s="434">
        <f>SUM(G370:G376)</f>
        <v>0</v>
      </c>
      <c r="H377" s="279" t="s">
        <v>210</v>
      </c>
      <c r="I377" s="434">
        <f>SUM(I370:I376)</f>
        <v>150</v>
      </c>
      <c r="J377" s="434">
        <f>SUM(J370:J376)</f>
        <v>0</v>
      </c>
      <c r="K377" s="281" t="s">
        <v>211</v>
      </c>
      <c r="L377" s="434">
        <f>SUM(L370:L376)</f>
        <v>120</v>
      </c>
      <c r="M377" s="434">
        <f>SUM(M370:M376)</f>
        <v>0</v>
      </c>
      <c r="N377" s="279" t="s">
        <v>212</v>
      </c>
      <c r="O377" s="434">
        <f>SUM(O370:O376)</f>
        <v>20</v>
      </c>
      <c r="P377" s="434">
        <f>SUM(P370:P376)</f>
        <v>0</v>
      </c>
      <c r="Q377" s="279" t="s">
        <v>213</v>
      </c>
      <c r="R377" s="434">
        <f>SUM(R370:R376)</f>
        <v>90</v>
      </c>
      <c r="S377" s="436">
        <f>SUM(S370:S376)</f>
        <v>0</v>
      </c>
    </row>
    <row r="378" spans="2:19" s="387" customFormat="1" ht="15" hidden="1" customHeight="1">
      <c r="B378" s="445"/>
      <c r="C378" s="441"/>
      <c r="D378" s="442"/>
      <c r="E378" s="440"/>
      <c r="F378" s="519"/>
      <c r="G378" s="386"/>
      <c r="H378" s="440"/>
      <c r="I378" s="441"/>
      <c r="J378" s="442"/>
      <c r="K378" s="440"/>
      <c r="L378" s="519"/>
      <c r="M378" s="386"/>
      <c r="N378" s="445"/>
      <c r="O378" s="441"/>
      <c r="P378" s="386"/>
      <c r="Q378" s="445"/>
      <c r="R378" s="441"/>
      <c r="S378" s="442"/>
    </row>
    <row r="379" spans="2:19" s="291" customFormat="1" ht="10.5" customHeight="1">
      <c r="B379" s="292"/>
      <c r="C379" s="400"/>
      <c r="D379" s="401"/>
      <c r="E379" s="292"/>
      <c r="F379" s="400"/>
      <c r="G379" s="401"/>
      <c r="H379" s="292"/>
      <c r="I379" s="400"/>
      <c r="J379" s="401"/>
      <c r="K379" s="292"/>
      <c r="L379" s="400"/>
      <c r="M379" s="401"/>
      <c r="N379" s="292"/>
      <c r="O379" s="400"/>
      <c r="P379" s="401"/>
      <c r="Q379" s="292"/>
      <c r="R379" s="400"/>
      <c r="S379" s="401"/>
    </row>
    <row r="380" spans="2:19" s="387" customFormat="1" ht="18" customHeight="1">
      <c r="B380" s="407" t="s">
        <v>379</v>
      </c>
      <c r="C380" s="408"/>
      <c r="D380" s="112" t="s">
        <v>49</v>
      </c>
      <c r="E380" s="112">
        <f>+G388+J388+M388+P388+S388</f>
        <v>0</v>
      </c>
      <c r="F380" s="112" t="s">
        <v>229</v>
      </c>
      <c r="G380" s="112">
        <f>メール用全紙計算!S24</f>
        <v>2580</v>
      </c>
      <c r="H380" s="240"/>
      <c r="I380" s="409"/>
      <c r="J380" s="410"/>
      <c r="L380" s="408"/>
      <c r="M380" s="410"/>
      <c r="O380" s="408"/>
      <c r="P380" s="410"/>
      <c r="R380" s="408"/>
      <c r="S380" s="118" t="s">
        <v>54</v>
      </c>
    </row>
    <row r="381" spans="2:19" s="105" customFormat="1" ht="10.5" customHeight="1" thickBot="1">
      <c r="B381" s="106"/>
      <c r="C381" s="106"/>
      <c r="D381" s="343"/>
      <c r="E381" s="106"/>
      <c r="F381" s="106"/>
      <c r="G381" s="343"/>
      <c r="H381" s="106"/>
      <c r="I381" s="106"/>
      <c r="J381" s="343"/>
      <c r="K381" s="106"/>
      <c r="L381" s="106"/>
      <c r="M381" s="343"/>
      <c r="N381" s="106"/>
      <c r="O381" s="106"/>
      <c r="P381" s="343"/>
      <c r="Q381" s="106"/>
      <c r="R381" s="106"/>
      <c r="S381" s="343"/>
    </row>
    <row r="382" spans="2:19" s="387" customFormat="1" ht="15">
      <c r="B382" s="119" t="s">
        <v>55</v>
      </c>
      <c r="C382" s="120"/>
      <c r="D382" s="121"/>
      <c r="E382" s="122" t="s">
        <v>56</v>
      </c>
      <c r="F382" s="123"/>
      <c r="G382" s="124"/>
      <c r="H382" s="125" t="s">
        <v>57</v>
      </c>
      <c r="I382" s="123"/>
      <c r="J382" s="124"/>
      <c r="K382" s="126" t="s">
        <v>58</v>
      </c>
      <c r="L382" s="123"/>
      <c r="M382" s="127"/>
      <c r="N382" s="126" t="s">
        <v>59</v>
      </c>
      <c r="O382" s="123"/>
      <c r="P382" s="127"/>
      <c r="Q382" s="128" t="s">
        <v>60</v>
      </c>
      <c r="R382" s="123"/>
      <c r="S382" s="129"/>
    </row>
    <row r="383" spans="2:19" s="117" customFormat="1" ht="15" customHeight="1">
      <c r="B383" s="130" t="s">
        <v>61</v>
      </c>
      <c r="C383" s="131" t="s">
        <v>62</v>
      </c>
      <c r="D383" s="132" t="s">
        <v>63</v>
      </c>
      <c r="E383" s="133" t="s">
        <v>61</v>
      </c>
      <c r="F383" s="131" t="s">
        <v>64</v>
      </c>
      <c r="G383" s="134" t="s">
        <v>65</v>
      </c>
      <c r="H383" s="135" t="s">
        <v>61</v>
      </c>
      <c r="I383" s="131" t="s">
        <v>64</v>
      </c>
      <c r="J383" s="136" t="s">
        <v>65</v>
      </c>
      <c r="K383" s="135" t="s">
        <v>61</v>
      </c>
      <c r="L383" s="131" t="s">
        <v>64</v>
      </c>
      <c r="M383" s="136" t="s">
        <v>65</v>
      </c>
      <c r="N383" s="135" t="s">
        <v>61</v>
      </c>
      <c r="O383" s="131" t="s">
        <v>64</v>
      </c>
      <c r="P383" s="136" t="s">
        <v>65</v>
      </c>
      <c r="Q383" s="135" t="s">
        <v>61</v>
      </c>
      <c r="R383" s="131" t="s">
        <v>64</v>
      </c>
      <c r="S383" s="137" t="s">
        <v>65</v>
      </c>
    </row>
    <row r="384" spans="2:19" s="387" customFormat="1" ht="15" customHeight="1">
      <c r="B384" s="411" t="s">
        <v>380</v>
      </c>
      <c r="C384" s="412">
        <v>1120</v>
      </c>
      <c r="D384" s="413"/>
      <c r="E384" s="414" t="s">
        <v>380</v>
      </c>
      <c r="F384" s="412">
        <v>1050</v>
      </c>
      <c r="G384" s="415"/>
      <c r="H384" s="416" t="s">
        <v>381</v>
      </c>
      <c r="I384" s="412">
        <v>30</v>
      </c>
      <c r="J384" s="415"/>
      <c r="K384" s="416" t="s">
        <v>381</v>
      </c>
      <c r="L384" s="412">
        <v>30</v>
      </c>
      <c r="M384" s="415"/>
      <c r="N384" s="416"/>
      <c r="O384" s="412"/>
      <c r="P384" s="415"/>
      <c r="Q384" s="416" t="s">
        <v>381</v>
      </c>
      <c r="R384" s="452">
        <v>10</v>
      </c>
      <c r="S384" s="453"/>
    </row>
    <row r="385" spans="2:19" s="387" customFormat="1" ht="15" customHeight="1">
      <c r="B385" s="418" t="s">
        <v>382</v>
      </c>
      <c r="C385" s="419">
        <v>900</v>
      </c>
      <c r="D385" s="420"/>
      <c r="E385" s="421" t="s">
        <v>382</v>
      </c>
      <c r="F385" s="419">
        <v>840</v>
      </c>
      <c r="G385" s="422"/>
      <c r="H385" s="426" t="s">
        <v>383</v>
      </c>
      <c r="I385" s="427">
        <v>20</v>
      </c>
      <c r="J385" s="425"/>
      <c r="K385" s="426" t="s">
        <v>383</v>
      </c>
      <c r="L385" s="419">
        <v>10</v>
      </c>
      <c r="M385" s="425"/>
      <c r="N385" s="426" t="s">
        <v>383</v>
      </c>
      <c r="O385" s="419">
        <v>20</v>
      </c>
      <c r="P385" s="425"/>
      <c r="Q385" s="426" t="s">
        <v>383</v>
      </c>
      <c r="R385" s="427">
        <v>10</v>
      </c>
      <c r="S385" s="428"/>
    </row>
    <row r="386" spans="2:19" s="387" customFormat="1" ht="15" customHeight="1">
      <c r="B386" s="411" t="s">
        <v>384</v>
      </c>
      <c r="C386" s="412">
        <v>560</v>
      </c>
      <c r="D386" s="463"/>
      <c r="E386" s="414" t="s">
        <v>384</v>
      </c>
      <c r="F386" s="412">
        <v>530</v>
      </c>
      <c r="G386" s="465"/>
      <c r="H386" s="416" t="s">
        <v>385</v>
      </c>
      <c r="I386" s="452">
        <v>10</v>
      </c>
      <c r="J386" s="415"/>
      <c r="K386" s="416" t="s">
        <v>385</v>
      </c>
      <c r="L386" s="412">
        <v>10</v>
      </c>
      <c r="M386" s="465"/>
      <c r="N386" s="466"/>
      <c r="O386" s="467"/>
      <c r="P386" s="520"/>
      <c r="Q386" s="416" t="s">
        <v>385</v>
      </c>
      <c r="R386" s="452">
        <v>10</v>
      </c>
      <c r="S386" s="453"/>
    </row>
    <row r="387" spans="2:19" s="387" customFormat="1" ht="15" customHeight="1">
      <c r="B387" s="431"/>
      <c r="C387" s="424"/>
      <c r="D387" s="432"/>
      <c r="E387" s="433"/>
      <c r="F387" s="424"/>
      <c r="G387" s="430"/>
      <c r="H387" s="423"/>
      <c r="I387" s="424"/>
      <c r="J387" s="430"/>
      <c r="K387" s="423"/>
      <c r="L387" s="424"/>
      <c r="M387" s="430"/>
      <c r="N387" s="423"/>
      <c r="O387" s="424"/>
      <c r="P387" s="430"/>
      <c r="Q387" s="423"/>
      <c r="R387" s="424"/>
      <c r="S387" s="454"/>
    </row>
    <row r="388" spans="2:19" s="387" customFormat="1" ht="15" customHeight="1" thickBot="1">
      <c r="B388" s="273" t="s">
        <v>208</v>
      </c>
      <c r="C388" s="434">
        <f>SUM(C384:C387)</f>
        <v>2580</v>
      </c>
      <c r="D388" s="469">
        <f>SUM(D384:D387)</f>
        <v>0</v>
      </c>
      <c r="E388" s="276" t="s">
        <v>209</v>
      </c>
      <c r="F388" s="434">
        <f>SUM(F384:F387)</f>
        <v>2420</v>
      </c>
      <c r="G388" s="434">
        <f>SUM(G384:G387)</f>
        <v>0</v>
      </c>
      <c r="H388" s="279" t="s">
        <v>210</v>
      </c>
      <c r="I388" s="434">
        <f>SUM(I384:I387)</f>
        <v>60</v>
      </c>
      <c r="J388" s="434">
        <f>SUM(J384:J387)</f>
        <v>0</v>
      </c>
      <c r="K388" s="281" t="s">
        <v>211</v>
      </c>
      <c r="L388" s="434">
        <f>SUM(L384:L387)</f>
        <v>50</v>
      </c>
      <c r="M388" s="434">
        <f>SUM(M384:M387)</f>
        <v>0</v>
      </c>
      <c r="N388" s="279" t="s">
        <v>212</v>
      </c>
      <c r="O388" s="455">
        <f>SUM(O384:O387)</f>
        <v>20</v>
      </c>
      <c r="P388" s="434">
        <f>SUM(P384:P387)</f>
        <v>0</v>
      </c>
      <c r="Q388" s="279" t="s">
        <v>213</v>
      </c>
      <c r="R388" s="455">
        <f>SUM(R384:R387)</f>
        <v>30</v>
      </c>
      <c r="S388" s="457">
        <f>SUM(S384:S387)</f>
        <v>0</v>
      </c>
    </row>
    <row r="389" spans="2:19" s="387" customFormat="1" ht="15" customHeight="1">
      <c r="B389" s="445"/>
      <c r="C389" s="441"/>
      <c r="D389" s="442"/>
      <c r="E389" s="440"/>
      <c r="F389" s="519"/>
      <c r="G389" s="386"/>
      <c r="H389" s="440"/>
      <c r="I389" s="441"/>
      <c r="J389" s="442"/>
      <c r="K389" s="440"/>
      <c r="L389" s="519"/>
      <c r="M389" s="386"/>
      <c r="N389" s="106"/>
      <c r="O389" s="106"/>
      <c r="P389" s="106"/>
      <c r="Q389" s="106"/>
      <c r="R389" s="1215">
        <v>46054</v>
      </c>
      <c r="S389" s="1216"/>
    </row>
    <row r="390" spans="2:19" s="387" customFormat="1" ht="15" hidden="1" customHeight="1">
      <c r="B390" s="458"/>
      <c r="C390" s="441"/>
      <c r="D390" s="442"/>
      <c r="E390" s="440"/>
      <c r="F390" s="521"/>
      <c r="G390" s="386"/>
      <c r="H390" s="440"/>
      <c r="I390" s="441"/>
      <c r="J390" s="442"/>
      <c r="K390" s="440"/>
      <c r="L390" s="521"/>
      <c r="M390" s="386"/>
      <c r="N390" s="106"/>
      <c r="O390" s="354"/>
      <c r="P390" s="354"/>
      <c r="Q390" s="106"/>
      <c r="R390" s="354"/>
      <c r="S390" s="354"/>
    </row>
    <row r="391" spans="2:19" s="387" customFormat="1" ht="15" hidden="1" customHeight="1">
      <c r="B391" s="522"/>
      <c r="C391" s="523"/>
      <c r="D391" s="524"/>
      <c r="E391" s="525"/>
      <c r="F391" s="526"/>
      <c r="G391" s="527"/>
      <c r="H391" s="525"/>
      <c r="I391" s="523"/>
      <c r="J391" s="524"/>
      <c r="K391" s="525"/>
      <c r="L391" s="526"/>
      <c r="M391" s="527"/>
      <c r="N391" s="106"/>
      <c r="O391" s="354"/>
      <c r="P391" s="354"/>
      <c r="Q391" s="106"/>
      <c r="R391" s="354"/>
      <c r="S391" s="354"/>
    </row>
    <row r="392" spans="2:19" s="387" customFormat="1" ht="15" hidden="1" customHeight="1">
      <c r="B392" s="522"/>
      <c r="C392" s="523"/>
      <c r="D392" s="524"/>
      <c r="E392" s="525"/>
      <c r="F392" s="526"/>
      <c r="G392" s="527"/>
      <c r="H392" s="525"/>
      <c r="I392" s="523"/>
      <c r="J392" s="524"/>
      <c r="K392" s="525"/>
      <c r="L392" s="526"/>
      <c r="M392" s="527"/>
      <c r="N392" s="106"/>
      <c r="O392" s="354"/>
      <c r="P392" s="354"/>
      <c r="Q392" s="106"/>
      <c r="R392" s="354"/>
      <c r="S392" s="354"/>
    </row>
    <row r="393" spans="2:19" s="387" customFormat="1" ht="15" hidden="1" customHeight="1">
      <c r="B393" s="522"/>
      <c r="C393" s="523"/>
      <c r="D393" s="524"/>
      <c r="E393" s="440"/>
      <c r="F393" s="521"/>
      <c r="G393" s="386"/>
      <c r="H393" s="525"/>
      <c r="I393" s="523"/>
      <c r="J393" s="524"/>
      <c r="K393" s="525"/>
      <c r="L393" s="526"/>
      <c r="M393" s="527"/>
      <c r="N393" s="106"/>
      <c r="O393" s="354"/>
      <c r="P393" s="354"/>
      <c r="Q393" s="106"/>
      <c r="R393" s="354"/>
      <c r="S393" s="354"/>
    </row>
    <row r="394" spans="2:19" s="387" customFormat="1" ht="15" hidden="1" customHeight="1">
      <c r="B394" s="522"/>
      <c r="C394" s="523"/>
      <c r="D394" s="524"/>
      <c r="E394" s="440"/>
      <c r="F394" s="521"/>
      <c r="G394" s="386"/>
      <c r="H394" s="525"/>
      <c r="I394" s="523"/>
      <c r="J394" s="524"/>
      <c r="K394" s="440"/>
      <c r="L394" s="521"/>
      <c r="M394" s="386"/>
      <c r="N394" s="106"/>
      <c r="O394" s="354"/>
      <c r="P394" s="354"/>
      <c r="Q394" s="106"/>
      <c r="R394" s="354"/>
      <c r="S394" s="354"/>
    </row>
    <row r="395" spans="2:19" s="387" customFormat="1" ht="15" hidden="1" customHeight="1">
      <c r="B395" s="522"/>
      <c r="C395" s="523"/>
      <c r="D395" s="524"/>
      <c r="E395" s="440"/>
      <c r="F395" s="521"/>
      <c r="G395" s="386"/>
      <c r="H395" s="525"/>
      <c r="I395" s="523"/>
      <c r="J395" s="524"/>
      <c r="K395" s="440"/>
      <c r="L395" s="521"/>
      <c r="M395" s="386"/>
      <c r="N395" s="106"/>
      <c r="O395" s="354"/>
      <c r="P395" s="354"/>
      <c r="Q395" s="106"/>
      <c r="R395" s="354"/>
      <c r="S395" s="354"/>
    </row>
    <row r="396" spans="2:19" s="387" customFormat="1" ht="15" hidden="1" customHeight="1">
      <c r="B396" s="458"/>
      <c r="C396" s="441"/>
      <c r="D396" s="442"/>
      <c r="E396" s="440"/>
      <c r="F396" s="521"/>
      <c r="G396" s="386"/>
      <c r="H396" s="525"/>
      <c r="I396" s="523"/>
      <c r="J396" s="524"/>
      <c r="K396" s="440"/>
      <c r="L396" s="521"/>
      <c r="M396" s="386"/>
      <c r="N396" s="106"/>
      <c r="O396" s="354"/>
      <c r="P396" s="354"/>
      <c r="Q396" s="106"/>
      <c r="R396" s="354"/>
      <c r="S396" s="354"/>
    </row>
    <row r="397" spans="2:19" s="387" customFormat="1" ht="15" hidden="1" customHeight="1">
      <c r="B397" s="458"/>
      <c r="C397" s="441"/>
      <c r="D397" s="442"/>
      <c r="E397" s="440"/>
      <c r="F397" s="521"/>
      <c r="G397" s="386"/>
      <c r="H397" s="440"/>
      <c r="I397" s="441"/>
      <c r="J397" s="442"/>
      <c r="K397" s="440"/>
      <c r="L397" s="521"/>
      <c r="M397" s="386"/>
      <c r="N397" s="106"/>
      <c r="O397" s="354"/>
      <c r="P397" s="354"/>
      <c r="Q397" s="106"/>
      <c r="R397" s="354"/>
      <c r="S397" s="354"/>
    </row>
    <row r="398" spans="2:19" s="387" customFormat="1" ht="15" hidden="1" customHeight="1">
      <c r="B398" s="458"/>
      <c r="C398" s="441"/>
      <c r="D398" s="442"/>
      <c r="E398" s="440"/>
      <c r="F398" s="521"/>
      <c r="G398" s="386"/>
      <c r="H398" s="440"/>
      <c r="I398" s="441"/>
      <c r="J398" s="442"/>
      <c r="K398" s="440"/>
      <c r="L398" s="521"/>
      <c r="M398" s="386"/>
      <c r="N398" s="106"/>
      <c r="O398" s="354"/>
      <c r="P398" s="354"/>
      <c r="Q398" s="106"/>
      <c r="R398" s="354"/>
      <c r="S398" s="354"/>
    </row>
    <row r="399" spans="2:19" s="387" customFormat="1" ht="15" hidden="1" customHeight="1">
      <c r="B399" s="458"/>
      <c r="C399" s="441"/>
      <c r="D399" s="442"/>
      <c r="E399" s="440"/>
      <c r="F399" s="521"/>
      <c r="G399" s="386"/>
      <c r="H399" s="440"/>
      <c r="I399" s="441"/>
      <c r="J399" s="442"/>
      <c r="K399" s="440"/>
      <c r="L399" s="521"/>
      <c r="M399" s="386"/>
      <c r="N399" s="106"/>
      <c r="O399" s="354"/>
      <c r="P399" s="354"/>
      <c r="Q399" s="106"/>
      <c r="R399" s="354"/>
      <c r="S399" s="354"/>
    </row>
    <row r="400" spans="2:19" s="387" customFormat="1" ht="15" hidden="1" customHeight="1">
      <c r="B400" s="458"/>
      <c r="C400" s="441"/>
      <c r="D400" s="442"/>
      <c r="E400" s="440"/>
      <c r="F400" s="521"/>
      <c r="G400" s="386"/>
      <c r="H400" s="440"/>
      <c r="I400" s="441"/>
      <c r="J400" s="442"/>
      <c r="K400" s="440"/>
      <c r="L400" s="521"/>
      <c r="M400" s="386"/>
      <c r="N400" s="106"/>
      <c r="O400" s="354"/>
      <c r="P400" s="354"/>
      <c r="Q400" s="106"/>
      <c r="R400" s="354"/>
      <c r="S400" s="354"/>
    </row>
    <row r="401" spans="2:19" s="387" customFormat="1" ht="15" hidden="1" customHeight="1">
      <c r="B401" s="458"/>
      <c r="C401" s="441"/>
      <c r="D401" s="442"/>
      <c r="E401" s="440"/>
      <c r="F401" s="521"/>
      <c r="G401" s="386"/>
      <c r="H401" s="440"/>
      <c r="I401" s="441"/>
      <c r="J401" s="442"/>
      <c r="K401" s="440"/>
      <c r="L401" s="521"/>
      <c r="M401" s="386"/>
      <c r="N401" s="106"/>
      <c r="O401" s="354"/>
      <c r="P401" s="354"/>
      <c r="Q401" s="106"/>
      <c r="R401" s="354"/>
      <c r="S401" s="354"/>
    </row>
    <row r="402" spans="2:19" s="387" customFormat="1" ht="15" hidden="1" customHeight="1">
      <c r="B402" s="458"/>
      <c r="C402" s="441"/>
      <c r="D402" s="442"/>
      <c r="E402" s="440"/>
      <c r="F402" s="521"/>
      <c r="G402" s="386"/>
      <c r="H402" s="440"/>
      <c r="I402" s="441"/>
      <c r="J402" s="442"/>
      <c r="K402" s="440"/>
      <c r="L402" s="521"/>
      <c r="M402" s="386"/>
      <c r="N402" s="106"/>
      <c r="O402" s="354"/>
      <c r="P402" s="354"/>
      <c r="Q402" s="106"/>
      <c r="R402" s="354"/>
      <c r="S402" s="354"/>
    </row>
    <row r="403" spans="2:19" s="387" customFormat="1" ht="15" hidden="1" customHeight="1">
      <c r="B403" s="458"/>
      <c r="C403" s="441"/>
      <c r="D403" s="442"/>
      <c r="E403" s="440"/>
      <c r="F403" s="521"/>
      <c r="G403" s="386"/>
      <c r="H403" s="440"/>
      <c r="I403" s="441"/>
      <c r="J403" s="442"/>
      <c r="K403" s="440"/>
      <c r="L403" s="521"/>
      <c r="M403" s="386"/>
      <c r="N403" s="106"/>
      <c r="O403" s="354"/>
      <c r="P403" s="354"/>
      <c r="Q403" s="106"/>
      <c r="R403" s="354"/>
      <c r="S403" s="354"/>
    </row>
    <row r="404" spans="2:19" s="387" customFormat="1" ht="15" hidden="1" customHeight="1">
      <c r="B404" s="458"/>
      <c r="C404" s="441"/>
      <c r="D404" s="442"/>
      <c r="E404" s="440"/>
      <c r="F404" s="521"/>
      <c r="G404" s="386"/>
      <c r="H404" s="440"/>
      <c r="I404" s="441"/>
      <c r="J404" s="442"/>
      <c r="K404" s="440"/>
      <c r="L404" s="521"/>
      <c r="M404" s="386"/>
      <c r="N404" s="106"/>
      <c r="O404" s="354"/>
      <c r="P404" s="354"/>
      <c r="Q404" s="106"/>
      <c r="R404" s="354"/>
      <c r="S404" s="354"/>
    </row>
    <row r="405" spans="2:19" s="387" customFormat="1" ht="15" hidden="1" customHeight="1">
      <c r="B405" s="522"/>
      <c r="C405" s="523"/>
      <c r="D405" s="524"/>
      <c r="E405" s="525"/>
      <c r="F405" s="526"/>
      <c r="G405" s="527"/>
      <c r="H405" s="525"/>
      <c r="I405" s="523"/>
      <c r="J405" s="524"/>
      <c r="K405" s="525"/>
      <c r="L405" s="526"/>
      <c r="M405" s="527"/>
      <c r="N405" s="106"/>
      <c r="O405" s="354"/>
      <c r="P405" s="354"/>
      <c r="Q405" s="106"/>
      <c r="R405" s="354"/>
      <c r="S405" s="354"/>
    </row>
    <row r="406" spans="2:19" s="387" customFormat="1" ht="15" hidden="1" customHeight="1">
      <c r="B406" s="522"/>
      <c r="C406" s="523"/>
      <c r="D406" s="524"/>
      <c r="E406" s="440"/>
      <c r="F406" s="521"/>
      <c r="G406" s="386"/>
      <c r="H406" s="525"/>
      <c r="I406" s="523"/>
      <c r="J406" s="524"/>
      <c r="K406" s="525"/>
      <c r="L406" s="526"/>
      <c r="M406" s="527"/>
      <c r="N406" s="106"/>
      <c r="O406" s="354"/>
      <c r="P406" s="354"/>
      <c r="Q406" s="106"/>
      <c r="R406" s="354"/>
      <c r="S406" s="354"/>
    </row>
    <row r="407" spans="2:19" s="387" customFormat="1" ht="15" hidden="1" customHeight="1">
      <c r="B407" s="522"/>
      <c r="C407" s="523"/>
      <c r="D407" s="524"/>
      <c r="E407" s="440"/>
      <c r="F407" s="521"/>
      <c r="G407" s="386"/>
      <c r="H407" s="525"/>
      <c r="I407" s="523"/>
      <c r="J407" s="524"/>
      <c r="K407" s="440"/>
      <c r="L407" s="521"/>
      <c r="M407" s="386"/>
      <c r="N407" s="106"/>
      <c r="O407" s="354"/>
      <c r="P407" s="354"/>
      <c r="Q407" s="106"/>
      <c r="R407" s="354"/>
      <c r="S407" s="354"/>
    </row>
    <row r="408" spans="2:19" s="387" customFormat="1" ht="15" hidden="1" customHeight="1">
      <c r="B408" s="458"/>
      <c r="C408" s="441"/>
      <c r="D408" s="442"/>
      <c r="E408" s="440"/>
      <c r="F408" s="521"/>
      <c r="G408" s="386"/>
      <c r="H408" s="440"/>
      <c r="I408" s="441"/>
      <c r="J408" s="442"/>
      <c r="K408" s="440"/>
      <c r="L408" s="521"/>
      <c r="M408" s="386"/>
      <c r="N408" s="106"/>
      <c r="O408" s="354"/>
      <c r="P408" s="354"/>
      <c r="Q408" s="106"/>
      <c r="R408" s="354"/>
      <c r="S408" s="354"/>
    </row>
    <row r="409" spans="2:19" s="387" customFormat="1" ht="15" hidden="1" customHeight="1">
      <c r="B409" s="458"/>
      <c r="C409" s="441"/>
      <c r="D409" s="442"/>
      <c r="E409" s="440"/>
      <c r="F409" s="521"/>
      <c r="G409" s="386"/>
      <c r="H409" s="440"/>
      <c r="I409" s="441"/>
      <c r="J409" s="442"/>
      <c r="K409" s="440"/>
      <c r="L409" s="521"/>
      <c r="M409" s="386"/>
      <c r="N409" s="106"/>
      <c r="O409" s="354"/>
      <c r="P409" s="354"/>
      <c r="Q409" s="106"/>
      <c r="R409" s="354"/>
      <c r="S409" s="354"/>
    </row>
    <row r="410" spans="2:19" s="387" customFormat="1" ht="15.6" thickBot="1">
      <c r="B410" s="384"/>
      <c r="C410" s="385"/>
      <c r="D410" s="386"/>
      <c r="E410" s="384"/>
      <c r="F410" s="385"/>
      <c r="G410" s="386"/>
      <c r="H410" s="384"/>
      <c r="I410" s="385"/>
      <c r="J410" s="386"/>
      <c r="K410" s="384"/>
      <c r="L410" s="385"/>
      <c r="M410" s="386"/>
      <c r="N410" s="528"/>
      <c r="O410" s="529"/>
      <c r="P410" s="530"/>
      <c r="Q410" s="528"/>
      <c r="R410" s="529"/>
      <c r="S410" s="530"/>
    </row>
    <row r="411" spans="2:19" s="96" customFormat="1" ht="21" customHeight="1">
      <c r="B411" s="85" t="s">
        <v>42</v>
      </c>
      <c r="C411" s="355"/>
      <c r="D411" s="356"/>
      <c r="E411" s="86"/>
      <c r="F411" s="355"/>
      <c r="G411" s="355"/>
      <c r="H411" s="86"/>
      <c r="I411" s="357" t="s">
        <v>43</v>
      </c>
      <c r="J411" s="358"/>
      <c r="K411" s="90"/>
      <c r="L411" s="359"/>
      <c r="M411" s="360"/>
      <c r="N411" s="92"/>
      <c r="O411" s="93" t="s">
        <v>44</v>
      </c>
      <c r="P411" s="94"/>
      <c r="Q411" s="86"/>
      <c r="R411" s="94"/>
      <c r="S411" s="95"/>
    </row>
    <row r="412" spans="2:19" s="96" customFormat="1" ht="21" customHeight="1" thickBot="1">
      <c r="B412" s="97" t="s">
        <v>45</v>
      </c>
      <c r="C412" s="361"/>
      <c r="D412" s="362">
        <f>メール用全紙計算!T33</f>
        <v>0</v>
      </c>
      <c r="E412" s="100"/>
      <c r="F412" s="363"/>
      <c r="G412" s="363"/>
      <c r="H412" s="100"/>
      <c r="I412" s="364" t="s">
        <v>46</v>
      </c>
      <c r="J412" s="365"/>
      <c r="K412" s="100"/>
      <c r="L412" s="363"/>
      <c r="M412" s="366"/>
      <c r="N412" s="104"/>
      <c r="O412" s="101" t="s">
        <v>47</v>
      </c>
      <c r="P412" s="1217"/>
      <c r="Q412" s="1218"/>
      <c r="R412" s="1218"/>
      <c r="S412" s="1219"/>
    </row>
    <row r="413" spans="2:19" s="387" customFormat="1" ht="15">
      <c r="B413" s="384"/>
      <c r="C413" s="385"/>
      <c r="D413" s="386"/>
      <c r="E413" s="384"/>
      <c r="F413" s="385"/>
      <c r="G413" s="386"/>
      <c r="H413" s="384"/>
      <c r="I413" s="385"/>
      <c r="J413" s="386"/>
      <c r="K413" s="384"/>
      <c r="L413" s="385"/>
      <c r="M413" s="386"/>
      <c r="N413" s="384"/>
      <c r="O413" s="529"/>
      <c r="P413" s="530"/>
      <c r="Q413" s="384"/>
      <c r="R413" s="529"/>
      <c r="S413" s="530"/>
    </row>
    <row r="414" spans="2:19" s="387" customFormat="1" ht="18" customHeight="1">
      <c r="B414" s="407" t="s">
        <v>386</v>
      </c>
      <c r="C414" s="408"/>
      <c r="D414" s="112" t="s">
        <v>49</v>
      </c>
      <c r="E414" s="112">
        <f>+G434+J434+M434+P434+S434</f>
        <v>0</v>
      </c>
      <c r="F414" s="112" t="s">
        <v>229</v>
      </c>
      <c r="G414" s="112">
        <f>メール用全紙計算!S25</f>
        <v>13240</v>
      </c>
      <c r="H414" s="240"/>
      <c r="I414" s="409"/>
      <c r="J414" s="410"/>
      <c r="L414" s="408"/>
      <c r="M414" s="410"/>
      <c r="O414" s="514"/>
      <c r="P414" s="515"/>
      <c r="R414" s="514"/>
      <c r="S414" s="118" t="s">
        <v>54</v>
      </c>
    </row>
    <row r="415" spans="2:19" s="105" customFormat="1" ht="12" customHeight="1" thickBot="1">
      <c r="B415" s="106"/>
      <c r="C415" s="106"/>
      <c r="D415" s="343"/>
      <c r="E415" s="106"/>
      <c r="F415" s="106"/>
      <c r="G415" s="343"/>
      <c r="H415" s="106"/>
      <c r="I415" s="106"/>
      <c r="J415" s="343"/>
      <c r="K415" s="106"/>
      <c r="L415" s="106"/>
      <c r="M415" s="343"/>
      <c r="N415" s="106"/>
      <c r="O415" s="107"/>
      <c r="P415" s="108"/>
      <c r="Q415" s="106"/>
      <c r="R415" s="107"/>
      <c r="S415" s="108"/>
    </row>
    <row r="416" spans="2:19" s="387" customFormat="1" ht="15">
      <c r="B416" s="119" t="s">
        <v>55</v>
      </c>
      <c r="C416" s="120"/>
      <c r="D416" s="121"/>
      <c r="E416" s="122" t="s">
        <v>56</v>
      </c>
      <c r="F416" s="123"/>
      <c r="G416" s="124"/>
      <c r="H416" s="125" t="s">
        <v>57</v>
      </c>
      <c r="I416" s="123"/>
      <c r="J416" s="124"/>
      <c r="K416" s="126" t="s">
        <v>58</v>
      </c>
      <c r="L416" s="123"/>
      <c r="M416" s="127"/>
      <c r="N416" s="126" t="s">
        <v>59</v>
      </c>
      <c r="O416" s="123"/>
      <c r="P416" s="127"/>
      <c r="Q416" s="128" t="s">
        <v>60</v>
      </c>
      <c r="R416" s="123"/>
      <c r="S416" s="129"/>
    </row>
    <row r="417" spans="2:19" s="117" customFormat="1" ht="15" customHeight="1">
      <c r="B417" s="130" t="s">
        <v>61</v>
      </c>
      <c r="C417" s="131" t="s">
        <v>62</v>
      </c>
      <c r="D417" s="132" t="s">
        <v>63</v>
      </c>
      <c r="E417" s="133" t="s">
        <v>61</v>
      </c>
      <c r="F417" s="131" t="s">
        <v>64</v>
      </c>
      <c r="G417" s="134" t="s">
        <v>65</v>
      </c>
      <c r="H417" s="135" t="s">
        <v>61</v>
      </c>
      <c r="I417" s="131" t="s">
        <v>64</v>
      </c>
      <c r="J417" s="136" t="s">
        <v>65</v>
      </c>
      <c r="K417" s="135" t="s">
        <v>61</v>
      </c>
      <c r="L417" s="131" t="s">
        <v>64</v>
      </c>
      <c r="M417" s="136" t="s">
        <v>65</v>
      </c>
      <c r="N417" s="135" t="s">
        <v>61</v>
      </c>
      <c r="O417" s="131" t="s">
        <v>64</v>
      </c>
      <c r="P417" s="136" t="s">
        <v>65</v>
      </c>
      <c r="Q417" s="135" t="s">
        <v>61</v>
      </c>
      <c r="R417" s="131" t="s">
        <v>64</v>
      </c>
      <c r="S417" s="137" t="s">
        <v>65</v>
      </c>
    </row>
    <row r="418" spans="2:19" s="387" customFormat="1" ht="15" customHeight="1">
      <c r="B418" s="411" t="s">
        <v>387</v>
      </c>
      <c r="C418" s="412">
        <v>2620</v>
      </c>
      <c r="D418" s="413"/>
      <c r="E418" s="414" t="s">
        <v>387</v>
      </c>
      <c r="F418" s="412">
        <v>2400</v>
      </c>
      <c r="G418" s="415"/>
      <c r="H418" s="416"/>
      <c r="I418" s="412"/>
      <c r="J418" s="415"/>
      <c r="K418" s="416" t="s">
        <v>388</v>
      </c>
      <c r="L418" s="412">
        <v>90</v>
      </c>
      <c r="M418" s="415"/>
      <c r="N418" s="416" t="s">
        <v>388</v>
      </c>
      <c r="O418" s="412">
        <v>40</v>
      </c>
      <c r="P418" s="415"/>
      <c r="Q418" s="416" t="s">
        <v>388</v>
      </c>
      <c r="R418" s="412">
        <v>90</v>
      </c>
      <c r="S418" s="417"/>
    </row>
    <row r="419" spans="2:19" s="387" customFormat="1" ht="15" customHeight="1">
      <c r="B419" s="418" t="s">
        <v>389</v>
      </c>
      <c r="C419" s="419">
        <v>1220</v>
      </c>
      <c r="D419" s="420"/>
      <c r="E419" s="421" t="s">
        <v>389</v>
      </c>
      <c r="F419" s="419">
        <v>1150</v>
      </c>
      <c r="G419" s="425"/>
      <c r="H419" s="426"/>
      <c r="I419" s="419"/>
      <c r="J419" s="425"/>
      <c r="K419" s="426" t="s">
        <v>390</v>
      </c>
      <c r="L419" s="419">
        <v>30</v>
      </c>
      <c r="M419" s="425"/>
      <c r="N419" s="426" t="s">
        <v>390</v>
      </c>
      <c r="O419" s="419">
        <v>10</v>
      </c>
      <c r="P419" s="425"/>
      <c r="Q419" s="426" t="s">
        <v>390</v>
      </c>
      <c r="R419" s="427">
        <v>30</v>
      </c>
      <c r="S419" s="428"/>
    </row>
    <row r="420" spans="2:19" s="387" customFormat="1" ht="15" customHeight="1">
      <c r="B420" s="411" t="s">
        <v>391</v>
      </c>
      <c r="C420" s="412">
        <v>1900</v>
      </c>
      <c r="D420" s="463"/>
      <c r="E420" s="414" t="s">
        <v>391</v>
      </c>
      <c r="F420" s="412">
        <v>1750</v>
      </c>
      <c r="G420" s="415"/>
      <c r="H420" s="416"/>
      <c r="I420" s="412"/>
      <c r="J420" s="415"/>
      <c r="K420" s="531" t="s">
        <v>392</v>
      </c>
      <c r="L420" s="412">
        <v>60</v>
      </c>
      <c r="M420" s="415"/>
      <c r="N420" s="416" t="s">
        <v>392</v>
      </c>
      <c r="O420" s="412">
        <v>30</v>
      </c>
      <c r="P420" s="415"/>
      <c r="Q420" s="416" t="s">
        <v>392</v>
      </c>
      <c r="R420" s="452">
        <v>60</v>
      </c>
      <c r="S420" s="453"/>
    </row>
    <row r="421" spans="2:19" s="387" customFormat="1" ht="15" customHeight="1">
      <c r="B421" s="418" t="s">
        <v>393</v>
      </c>
      <c r="C421" s="419">
        <v>1380</v>
      </c>
      <c r="D421" s="420"/>
      <c r="E421" s="421" t="s">
        <v>393</v>
      </c>
      <c r="F421" s="419">
        <v>1300</v>
      </c>
      <c r="G421" s="425"/>
      <c r="H421" s="426"/>
      <c r="I421" s="419"/>
      <c r="J421" s="425"/>
      <c r="K421" s="426" t="s">
        <v>394</v>
      </c>
      <c r="L421" s="419">
        <v>40</v>
      </c>
      <c r="M421" s="425"/>
      <c r="N421" s="426" t="s">
        <v>394</v>
      </c>
      <c r="O421" s="419">
        <v>10</v>
      </c>
      <c r="P421" s="425"/>
      <c r="Q421" s="426" t="s">
        <v>394</v>
      </c>
      <c r="R421" s="427">
        <v>30</v>
      </c>
      <c r="S421" s="428"/>
    </row>
    <row r="422" spans="2:19" s="387" customFormat="1" ht="15" customHeight="1">
      <c r="B422" s="411" t="s">
        <v>395</v>
      </c>
      <c r="C422" s="412">
        <v>880</v>
      </c>
      <c r="D422" s="463"/>
      <c r="E422" s="414" t="s">
        <v>395</v>
      </c>
      <c r="F422" s="412">
        <v>860</v>
      </c>
      <c r="G422" s="465"/>
      <c r="H422" s="466"/>
      <c r="I422" s="467"/>
      <c r="J422" s="415"/>
      <c r="K422" s="416" t="s">
        <v>396</v>
      </c>
      <c r="L422" s="412">
        <v>10</v>
      </c>
      <c r="M422" s="415"/>
      <c r="N422" s="416"/>
      <c r="O422" s="412"/>
      <c r="P422" s="415"/>
      <c r="Q422" s="416" t="s">
        <v>396</v>
      </c>
      <c r="R422" s="452">
        <v>10</v>
      </c>
      <c r="S422" s="453"/>
    </row>
    <row r="423" spans="2:19" s="387" customFormat="1" ht="15" customHeight="1">
      <c r="B423" s="418" t="s">
        <v>397</v>
      </c>
      <c r="C423" s="419">
        <v>490</v>
      </c>
      <c r="D423" s="420"/>
      <c r="E423" s="421" t="s">
        <v>397</v>
      </c>
      <c r="F423" s="419">
        <v>450</v>
      </c>
      <c r="G423" s="422"/>
      <c r="H423" s="423"/>
      <c r="I423" s="424"/>
      <c r="J423" s="425"/>
      <c r="K423" s="426" t="s">
        <v>398</v>
      </c>
      <c r="L423" s="419">
        <v>20</v>
      </c>
      <c r="M423" s="425"/>
      <c r="N423" s="426" t="s">
        <v>398</v>
      </c>
      <c r="O423" s="419">
        <v>10</v>
      </c>
      <c r="P423" s="425"/>
      <c r="Q423" s="426" t="s">
        <v>399</v>
      </c>
      <c r="R423" s="427">
        <v>10</v>
      </c>
      <c r="S423" s="428"/>
    </row>
    <row r="424" spans="2:19" s="387" customFormat="1" ht="15" customHeight="1">
      <c r="B424" s="411" t="s">
        <v>400</v>
      </c>
      <c r="C424" s="412">
        <v>1190</v>
      </c>
      <c r="D424" s="463"/>
      <c r="E424" s="414" t="s">
        <v>400</v>
      </c>
      <c r="F424" s="412">
        <v>1140</v>
      </c>
      <c r="G424" s="465"/>
      <c r="H424" s="466"/>
      <c r="I424" s="467"/>
      <c r="J424" s="415"/>
      <c r="K424" s="416" t="s">
        <v>401</v>
      </c>
      <c r="L424" s="412">
        <v>20</v>
      </c>
      <c r="M424" s="415"/>
      <c r="N424" s="416" t="s">
        <v>401</v>
      </c>
      <c r="O424" s="412">
        <v>10</v>
      </c>
      <c r="P424" s="415"/>
      <c r="Q424" s="416" t="s">
        <v>401</v>
      </c>
      <c r="R424" s="452">
        <v>20</v>
      </c>
      <c r="S424" s="453"/>
    </row>
    <row r="425" spans="2:19" s="387" customFormat="1" ht="15" customHeight="1">
      <c r="B425" s="418" t="s">
        <v>402</v>
      </c>
      <c r="C425" s="419">
        <v>450</v>
      </c>
      <c r="D425" s="420"/>
      <c r="E425" s="421" t="s">
        <v>402</v>
      </c>
      <c r="F425" s="419">
        <v>430</v>
      </c>
      <c r="G425" s="422"/>
      <c r="H425" s="426" t="s">
        <v>403</v>
      </c>
      <c r="I425" s="427">
        <v>10</v>
      </c>
      <c r="J425" s="425"/>
      <c r="K425" s="426"/>
      <c r="L425" s="419"/>
      <c r="M425" s="422"/>
      <c r="N425" s="426"/>
      <c r="O425" s="427"/>
      <c r="P425" s="422"/>
      <c r="Q425" s="426" t="s">
        <v>403</v>
      </c>
      <c r="R425" s="427">
        <v>10</v>
      </c>
      <c r="S425" s="428"/>
    </row>
    <row r="426" spans="2:19" s="387" customFormat="1" ht="15" customHeight="1">
      <c r="B426" s="411" t="s">
        <v>404</v>
      </c>
      <c r="C426" s="412">
        <v>1530</v>
      </c>
      <c r="D426" s="463"/>
      <c r="E426" s="414" t="s">
        <v>404</v>
      </c>
      <c r="F426" s="412">
        <v>1460</v>
      </c>
      <c r="G426" s="465"/>
      <c r="H426" s="416" t="s">
        <v>405</v>
      </c>
      <c r="I426" s="452">
        <v>20</v>
      </c>
      <c r="J426" s="415"/>
      <c r="K426" s="416" t="s">
        <v>405</v>
      </c>
      <c r="L426" s="412">
        <v>20</v>
      </c>
      <c r="M426" s="465"/>
      <c r="N426" s="416" t="s">
        <v>405</v>
      </c>
      <c r="O426" s="452">
        <v>10</v>
      </c>
      <c r="P426" s="465"/>
      <c r="Q426" s="416" t="s">
        <v>405</v>
      </c>
      <c r="R426" s="452">
        <v>20</v>
      </c>
      <c r="S426" s="453"/>
    </row>
    <row r="427" spans="2:19" s="387" customFormat="1" ht="15" customHeight="1" thickBot="1">
      <c r="B427" s="418" t="s">
        <v>406</v>
      </c>
      <c r="C427" s="419">
        <v>700</v>
      </c>
      <c r="D427" s="420"/>
      <c r="E427" s="532" t="s">
        <v>406</v>
      </c>
      <c r="F427" s="427">
        <v>680</v>
      </c>
      <c r="G427" s="422"/>
      <c r="H427" s="423"/>
      <c r="I427" s="424"/>
      <c r="J427" s="422"/>
      <c r="K427" s="426" t="s">
        <v>407</v>
      </c>
      <c r="L427" s="427">
        <v>10</v>
      </c>
      <c r="M427" s="422"/>
      <c r="N427" s="423"/>
      <c r="O427" s="424"/>
      <c r="P427" s="422"/>
      <c r="Q427" s="426" t="s">
        <v>407</v>
      </c>
      <c r="R427" s="427">
        <v>10</v>
      </c>
      <c r="S427" s="428"/>
    </row>
    <row r="428" spans="2:19" s="387" customFormat="1" ht="15" customHeight="1" thickBot="1">
      <c r="B428" s="418"/>
      <c r="C428" s="419"/>
      <c r="D428" s="420"/>
      <c r="E428" s="1222" t="s">
        <v>172</v>
      </c>
      <c r="F428" s="1223"/>
      <c r="G428" s="1223"/>
      <c r="H428" s="1223"/>
      <c r="I428" s="1223"/>
      <c r="J428" s="1223"/>
      <c r="K428" s="1223"/>
      <c r="L428" s="1233"/>
      <c r="M428" s="1223"/>
      <c r="N428" s="1223"/>
      <c r="O428" s="1223"/>
      <c r="P428" s="1223"/>
      <c r="Q428" s="1223"/>
      <c r="R428" s="1223"/>
      <c r="S428" s="1224"/>
    </row>
    <row r="429" spans="2:19" s="387" customFormat="1" ht="15" customHeight="1">
      <c r="B429" s="418"/>
      <c r="C429" s="419"/>
      <c r="D429" s="420"/>
      <c r="E429" s="433"/>
      <c r="F429" s="424"/>
      <c r="G429" s="430"/>
      <c r="H429" s="426" t="s">
        <v>408</v>
      </c>
      <c r="I429" s="427">
        <v>260</v>
      </c>
      <c r="J429" s="422"/>
      <c r="K429" s="426" t="s">
        <v>409</v>
      </c>
      <c r="L429" s="427">
        <v>10</v>
      </c>
      <c r="M429" s="422"/>
      <c r="N429" s="423"/>
      <c r="O429" s="424"/>
      <c r="P429" s="422"/>
      <c r="Q429" s="426"/>
      <c r="R429" s="427"/>
      <c r="S429" s="428"/>
    </row>
    <row r="430" spans="2:19" s="387" customFormat="1" ht="15" customHeight="1">
      <c r="B430" s="418"/>
      <c r="C430" s="419"/>
      <c r="D430" s="420"/>
      <c r="E430" s="433"/>
      <c r="F430" s="424"/>
      <c r="G430" s="430"/>
      <c r="H430" s="426" t="s">
        <v>391</v>
      </c>
      <c r="I430" s="427">
        <v>260</v>
      </c>
      <c r="J430" s="422"/>
      <c r="K430" s="426"/>
      <c r="L430" s="427"/>
      <c r="M430" s="422"/>
      <c r="N430" s="423"/>
      <c r="O430" s="424"/>
      <c r="P430" s="422"/>
      <c r="Q430" s="426"/>
      <c r="R430" s="427"/>
      <c r="S430" s="428"/>
    </row>
    <row r="431" spans="2:19" s="387" customFormat="1" ht="15" customHeight="1">
      <c r="B431" s="431"/>
      <c r="C431" s="424"/>
      <c r="D431" s="432"/>
      <c r="E431" s="433"/>
      <c r="F431" s="424"/>
      <c r="G431" s="430"/>
      <c r="H431" s="426" t="s">
        <v>393</v>
      </c>
      <c r="I431" s="427">
        <v>350</v>
      </c>
      <c r="J431" s="422"/>
      <c r="K431" s="423"/>
      <c r="L431" s="424"/>
      <c r="M431" s="430"/>
      <c r="N431" s="423"/>
      <c r="O431" s="424"/>
      <c r="P431" s="430"/>
      <c r="Q431" s="423"/>
      <c r="R431" s="424"/>
      <c r="S431" s="454"/>
    </row>
    <row r="432" spans="2:19" s="387" customFormat="1" ht="15" customHeight="1">
      <c r="B432" s="533"/>
      <c r="C432" s="534"/>
      <c r="D432" s="535"/>
      <c r="E432" s="536"/>
      <c r="F432" s="534"/>
      <c r="G432" s="537"/>
      <c r="H432" s="538"/>
      <c r="I432" s="534"/>
      <c r="J432" s="537"/>
      <c r="K432" s="539"/>
      <c r="L432" s="540"/>
      <c r="M432" s="541"/>
      <c r="N432" s="538"/>
      <c r="O432" s="534"/>
      <c r="P432" s="537"/>
      <c r="Q432" s="538"/>
      <c r="R432" s="534"/>
      <c r="S432" s="542"/>
    </row>
    <row r="433" spans="2:19" s="387" customFormat="1" ht="15" customHeight="1">
      <c r="B433" s="543"/>
      <c r="C433" s="544"/>
      <c r="D433" s="545"/>
      <c r="E433" s="546"/>
      <c r="F433" s="544"/>
      <c r="G433" s="547"/>
      <c r="H433" s="548"/>
      <c r="I433" s="544"/>
      <c r="J433" s="547"/>
      <c r="K433" s="548"/>
      <c r="L433" s="544"/>
      <c r="M433" s="547"/>
      <c r="N433" s="549"/>
      <c r="O433" s="550"/>
      <c r="P433" s="551"/>
      <c r="Q433" s="548"/>
      <c r="R433" s="544"/>
      <c r="S433" s="552"/>
    </row>
    <row r="434" spans="2:19" s="387" customFormat="1" ht="14.25" customHeight="1" thickBot="1">
      <c r="B434" s="273" t="s">
        <v>208</v>
      </c>
      <c r="C434" s="434">
        <f>SUM(C418:C433)</f>
        <v>12360</v>
      </c>
      <c r="D434" s="469">
        <f>SUM(D418:D433)</f>
        <v>0</v>
      </c>
      <c r="E434" s="276" t="s">
        <v>209</v>
      </c>
      <c r="F434" s="434">
        <f>SUM(F418:F433)</f>
        <v>11620</v>
      </c>
      <c r="G434" s="434">
        <f>SUM(G418:G433)</f>
        <v>0</v>
      </c>
      <c r="H434" s="279" t="s">
        <v>210</v>
      </c>
      <c r="I434" s="434">
        <f>SUM(I418:I433)</f>
        <v>900</v>
      </c>
      <c r="J434" s="434">
        <f>SUM(J418:J433)</f>
        <v>0</v>
      </c>
      <c r="K434" s="281" t="s">
        <v>211</v>
      </c>
      <c r="L434" s="434">
        <f>SUM(L418:L433)</f>
        <v>310</v>
      </c>
      <c r="M434" s="434">
        <f>SUM(M418:M433)</f>
        <v>0</v>
      </c>
      <c r="N434" s="279" t="s">
        <v>212</v>
      </c>
      <c r="O434" s="434">
        <f>SUM(O418:O433)</f>
        <v>120</v>
      </c>
      <c r="P434" s="434">
        <f>SUM(P418:P433)</f>
        <v>0</v>
      </c>
      <c r="Q434" s="279" t="s">
        <v>213</v>
      </c>
      <c r="R434" s="434">
        <f>SUM(R418:R433)</f>
        <v>290</v>
      </c>
      <c r="S434" s="436">
        <f>SUM(S418:S433)</f>
        <v>0</v>
      </c>
    </row>
    <row r="435" spans="2:19" s="387" customFormat="1" ht="15" hidden="1" customHeight="1">
      <c r="B435" s="384"/>
      <c r="C435" s="441"/>
      <c r="D435" s="442"/>
      <c r="E435" s="440"/>
      <c r="F435" s="441"/>
      <c r="G435" s="442"/>
      <c r="H435" s="440"/>
      <c r="I435" s="441"/>
      <c r="J435" s="442"/>
      <c r="K435" s="440"/>
      <c r="L435" s="443"/>
      <c r="M435" s="444"/>
      <c r="N435" s="440"/>
      <c r="O435" s="441"/>
      <c r="P435" s="444"/>
      <c r="Q435" s="440"/>
      <c r="R435" s="441"/>
      <c r="S435" s="442"/>
    </row>
    <row r="436" spans="2:19" s="387" customFormat="1" ht="15" customHeight="1">
      <c r="B436" s="384"/>
      <c r="C436" s="441"/>
      <c r="D436" s="442"/>
      <c r="E436" s="440"/>
      <c r="F436" s="441"/>
      <c r="G436" s="442"/>
      <c r="H436" s="440"/>
      <c r="I436" s="441"/>
      <c r="J436" s="442"/>
      <c r="K436" s="440"/>
      <c r="L436" s="441"/>
      <c r="M436" s="442"/>
      <c r="N436" s="440"/>
      <c r="O436" s="441"/>
      <c r="P436" s="442"/>
      <c r="Q436" s="525"/>
      <c r="R436" s="523"/>
      <c r="S436" s="524"/>
    </row>
    <row r="437" spans="2:19" s="387" customFormat="1" ht="18" customHeight="1">
      <c r="B437" s="407" t="s">
        <v>410</v>
      </c>
      <c r="C437" s="448"/>
      <c r="D437" s="112" t="s">
        <v>49</v>
      </c>
      <c r="E437" s="112">
        <f>+G446+J446+M446+P446+S446</f>
        <v>0</v>
      </c>
      <c r="F437" s="112" t="s">
        <v>229</v>
      </c>
      <c r="G437" s="112">
        <f>メール用全紙計算!S26</f>
        <v>3360</v>
      </c>
      <c r="H437" s="240"/>
      <c r="I437" s="449"/>
      <c r="J437" s="450"/>
      <c r="K437" s="451"/>
      <c r="L437" s="448"/>
      <c r="M437" s="450"/>
      <c r="N437" s="451"/>
      <c r="O437" s="448"/>
      <c r="P437" s="450"/>
      <c r="Q437" s="451"/>
      <c r="R437" s="448"/>
      <c r="S437" s="118" t="s">
        <v>54</v>
      </c>
    </row>
    <row r="438" spans="2:19" s="105" customFormat="1" ht="12" customHeight="1" thickBot="1">
      <c r="B438" s="106"/>
      <c r="C438" s="106"/>
      <c r="D438" s="343"/>
      <c r="E438" s="106"/>
      <c r="F438" s="106"/>
      <c r="G438" s="343"/>
      <c r="H438" s="106"/>
      <c r="I438" s="106"/>
      <c r="J438" s="343"/>
      <c r="K438" s="106"/>
      <c r="L438" s="106"/>
      <c r="M438" s="343"/>
      <c r="N438" s="106"/>
      <c r="O438" s="106"/>
      <c r="P438" s="343"/>
      <c r="Q438" s="106"/>
      <c r="R438" s="106"/>
      <c r="S438" s="343"/>
    </row>
    <row r="439" spans="2:19" s="387" customFormat="1" ht="15" customHeight="1">
      <c r="B439" s="119" t="s">
        <v>55</v>
      </c>
      <c r="C439" s="120"/>
      <c r="D439" s="121"/>
      <c r="E439" s="122" t="s">
        <v>56</v>
      </c>
      <c r="F439" s="123"/>
      <c r="G439" s="124"/>
      <c r="H439" s="125" t="s">
        <v>57</v>
      </c>
      <c r="I439" s="123"/>
      <c r="J439" s="124"/>
      <c r="K439" s="126" t="s">
        <v>58</v>
      </c>
      <c r="L439" s="123"/>
      <c r="M439" s="127"/>
      <c r="N439" s="126" t="s">
        <v>59</v>
      </c>
      <c r="O439" s="123"/>
      <c r="P439" s="127"/>
      <c r="Q439" s="128" t="s">
        <v>60</v>
      </c>
      <c r="R439" s="123"/>
      <c r="S439" s="129"/>
    </row>
    <row r="440" spans="2:19" s="117" customFormat="1" ht="15" customHeight="1">
      <c r="B440" s="130" t="s">
        <v>61</v>
      </c>
      <c r="C440" s="131" t="s">
        <v>62</v>
      </c>
      <c r="D440" s="132" t="s">
        <v>63</v>
      </c>
      <c r="E440" s="133" t="s">
        <v>61</v>
      </c>
      <c r="F440" s="131" t="s">
        <v>64</v>
      </c>
      <c r="G440" s="134" t="s">
        <v>65</v>
      </c>
      <c r="H440" s="135" t="s">
        <v>61</v>
      </c>
      <c r="I440" s="131" t="s">
        <v>64</v>
      </c>
      <c r="J440" s="136" t="s">
        <v>65</v>
      </c>
      <c r="K440" s="135" t="s">
        <v>61</v>
      </c>
      <c r="L440" s="131" t="s">
        <v>64</v>
      </c>
      <c r="M440" s="136" t="s">
        <v>65</v>
      </c>
      <c r="N440" s="135" t="s">
        <v>61</v>
      </c>
      <c r="O440" s="131" t="s">
        <v>64</v>
      </c>
      <c r="P440" s="136" t="s">
        <v>65</v>
      </c>
      <c r="Q440" s="135" t="s">
        <v>61</v>
      </c>
      <c r="R440" s="131" t="s">
        <v>64</v>
      </c>
      <c r="S440" s="137" t="s">
        <v>65</v>
      </c>
    </row>
    <row r="441" spans="2:19" s="387" customFormat="1" ht="15" customHeight="1">
      <c r="B441" s="411" t="s">
        <v>411</v>
      </c>
      <c r="C441" s="412">
        <v>470</v>
      </c>
      <c r="D441" s="413"/>
      <c r="E441" s="414" t="s">
        <v>411</v>
      </c>
      <c r="F441" s="412">
        <v>440</v>
      </c>
      <c r="G441" s="415"/>
      <c r="H441" s="416" t="s">
        <v>412</v>
      </c>
      <c r="I441" s="412">
        <v>10</v>
      </c>
      <c r="J441" s="415"/>
      <c r="K441" s="416" t="s">
        <v>412</v>
      </c>
      <c r="L441" s="412">
        <v>10</v>
      </c>
      <c r="M441" s="415"/>
      <c r="N441" s="416"/>
      <c r="O441" s="412"/>
      <c r="P441" s="415"/>
      <c r="Q441" s="416" t="s">
        <v>412</v>
      </c>
      <c r="R441" s="412">
        <v>10</v>
      </c>
      <c r="S441" s="417"/>
    </row>
    <row r="442" spans="2:19" s="387" customFormat="1" ht="15" customHeight="1">
      <c r="B442" s="418" t="s">
        <v>413</v>
      </c>
      <c r="C442" s="419">
        <v>1070</v>
      </c>
      <c r="D442" s="420"/>
      <c r="E442" s="421" t="s">
        <v>413</v>
      </c>
      <c r="F442" s="419">
        <v>930</v>
      </c>
      <c r="G442" s="422"/>
      <c r="H442" s="426" t="s">
        <v>414</v>
      </c>
      <c r="I442" s="427">
        <v>40</v>
      </c>
      <c r="J442" s="425"/>
      <c r="K442" s="426" t="s">
        <v>414</v>
      </c>
      <c r="L442" s="419">
        <v>30</v>
      </c>
      <c r="M442" s="425"/>
      <c r="N442" s="426" t="s">
        <v>414</v>
      </c>
      <c r="O442" s="419">
        <v>10</v>
      </c>
      <c r="P442" s="425"/>
      <c r="Q442" s="426" t="s">
        <v>414</v>
      </c>
      <c r="R442" s="427">
        <v>60</v>
      </c>
      <c r="S442" s="428"/>
    </row>
    <row r="443" spans="2:19" s="387" customFormat="1" ht="15" customHeight="1">
      <c r="B443" s="411" t="s">
        <v>415</v>
      </c>
      <c r="C443" s="412">
        <v>1000</v>
      </c>
      <c r="D443" s="463"/>
      <c r="E443" s="414" t="s">
        <v>415</v>
      </c>
      <c r="F443" s="412">
        <v>930</v>
      </c>
      <c r="G443" s="465"/>
      <c r="H443" s="416" t="s">
        <v>416</v>
      </c>
      <c r="I443" s="452">
        <v>20</v>
      </c>
      <c r="J443" s="415"/>
      <c r="K443" s="416" t="s">
        <v>416</v>
      </c>
      <c r="L443" s="412">
        <v>30</v>
      </c>
      <c r="M443" s="465"/>
      <c r="N443" s="416" t="s">
        <v>416</v>
      </c>
      <c r="O443" s="452">
        <v>10</v>
      </c>
      <c r="P443" s="465"/>
      <c r="Q443" s="416" t="s">
        <v>416</v>
      </c>
      <c r="R443" s="452">
        <v>10</v>
      </c>
      <c r="S443" s="453"/>
    </row>
    <row r="444" spans="2:19" s="387" customFormat="1" ht="15" customHeight="1">
      <c r="B444" s="418" t="s">
        <v>417</v>
      </c>
      <c r="C444" s="419">
        <v>820</v>
      </c>
      <c r="D444" s="420"/>
      <c r="E444" s="421" t="s">
        <v>417</v>
      </c>
      <c r="F444" s="419">
        <v>780</v>
      </c>
      <c r="G444" s="422"/>
      <c r="H444" s="426" t="s">
        <v>418</v>
      </c>
      <c r="I444" s="427">
        <v>10</v>
      </c>
      <c r="J444" s="422"/>
      <c r="K444" s="426" t="s">
        <v>418</v>
      </c>
      <c r="L444" s="427">
        <v>10</v>
      </c>
      <c r="M444" s="422"/>
      <c r="N444" s="423"/>
      <c r="O444" s="424"/>
      <c r="P444" s="430"/>
      <c r="Q444" s="426" t="s">
        <v>418</v>
      </c>
      <c r="R444" s="427">
        <v>20</v>
      </c>
      <c r="S444" s="428"/>
    </row>
    <row r="445" spans="2:19" s="387" customFormat="1" ht="15" customHeight="1">
      <c r="B445" s="431"/>
      <c r="C445" s="424"/>
      <c r="D445" s="432"/>
      <c r="E445" s="433"/>
      <c r="F445" s="424"/>
      <c r="G445" s="430"/>
      <c r="H445" s="423"/>
      <c r="I445" s="424"/>
      <c r="J445" s="430"/>
      <c r="K445" s="423"/>
      <c r="L445" s="424"/>
      <c r="M445" s="430"/>
      <c r="N445" s="423"/>
      <c r="O445" s="424"/>
      <c r="P445" s="430"/>
      <c r="Q445" s="423"/>
      <c r="R445" s="424"/>
      <c r="S445" s="454"/>
    </row>
    <row r="446" spans="2:19" s="387" customFormat="1" ht="13.5" customHeight="1" thickBot="1">
      <c r="B446" s="273" t="s">
        <v>208</v>
      </c>
      <c r="C446" s="434">
        <f>SUM(C441:C445)</f>
        <v>3360</v>
      </c>
      <c r="D446" s="469">
        <f>SUM(D441:D445)</f>
        <v>0</v>
      </c>
      <c r="E446" s="276" t="s">
        <v>209</v>
      </c>
      <c r="F446" s="434">
        <f>SUM(F441:F445)</f>
        <v>3080</v>
      </c>
      <c r="G446" s="434">
        <f>SUM(G441:G445)</f>
        <v>0</v>
      </c>
      <c r="H446" s="279" t="s">
        <v>210</v>
      </c>
      <c r="I446" s="434">
        <f>SUM(I441:I445)</f>
        <v>80</v>
      </c>
      <c r="J446" s="434">
        <f>SUM(J441:J445)</f>
        <v>0</v>
      </c>
      <c r="K446" s="281" t="s">
        <v>211</v>
      </c>
      <c r="L446" s="434">
        <f>SUM(L441:L445)</f>
        <v>80</v>
      </c>
      <c r="M446" s="434">
        <f>SUM(M441:M445)</f>
        <v>0</v>
      </c>
      <c r="N446" s="279" t="s">
        <v>212</v>
      </c>
      <c r="O446" s="434">
        <f>SUM(O441:O445)</f>
        <v>20</v>
      </c>
      <c r="P446" s="434">
        <f>SUM(P441:P445)</f>
        <v>0</v>
      </c>
      <c r="Q446" s="279" t="s">
        <v>213</v>
      </c>
      <c r="R446" s="434">
        <f>SUM(R441:R445)</f>
        <v>100</v>
      </c>
      <c r="S446" s="436">
        <f>SUM(S441:S445)</f>
        <v>0</v>
      </c>
    </row>
    <row r="447" spans="2:19" s="387" customFormat="1" ht="15" hidden="1" customHeight="1">
      <c r="B447" s="445"/>
      <c r="C447" s="385"/>
      <c r="D447" s="386"/>
      <c r="E447" s="384"/>
      <c r="F447" s="385"/>
      <c r="G447" s="386"/>
      <c r="H447" s="384"/>
      <c r="I447" s="385"/>
      <c r="J447" s="386"/>
      <c r="K447" s="384"/>
      <c r="L447" s="385"/>
      <c r="M447" s="386"/>
      <c r="N447" s="384"/>
      <c r="O447" s="385"/>
      <c r="P447" s="386"/>
      <c r="Q447" s="384"/>
      <c r="R447" s="385"/>
      <c r="S447" s="386"/>
    </row>
    <row r="448" spans="2:19" s="387" customFormat="1" ht="15" customHeight="1">
      <c r="B448" s="384"/>
      <c r="C448" s="441"/>
      <c r="D448" s="442"/>
      <c r="E448" s="440"/>
      <c r="F448" s="441"/>
      <c r="G448" s="442"/>
      <c r="H448" s="440"/>
      <c r="I448" s="441"/>
      <c r="J448" s="442"/>
      <c r="K448" s="440"/>
      <c r="L448" s="441"/>
      <c r="M448" s="442"/>
      <c r="N448" s="440"/>
      <c r="O448" s="441"/>
      <c r="P448" s="442"/>
      <c r="Q448" s="440"/>
      <c r="R448" s="441"/>
      <c r="S448" s="442"/>
    </row>
    <row r="449" spans="2:19" s="387" customFormat="1" ht="18" customHeight="1">
      <c r="B449" s="407" t="s">
        <v>419</v>
      </c>
      <c r="C449" s="448"/>
      <c r="D449" s="112" t="s">
        <v>49</v>
      </c>
      <c r="E449" s="112">
        <f>+G457+J457+M457+P457+S457</f>
        <v>0</v>
      </c>
      <c r="F449" s="112" t="s">
        <v>229</v>
      </c>
      <c r="G449" s="112">
        <f>メール用全紙計算!S27</f>
        <v>2290</v>
      </c>
      <c r="H449" s="240"/>
      <c r="I449" s="449"/>
      <c r="J449" s="450"/>
      <c r="K449" s="451"/>
      <c r="L449" s="448"/>
      <c r="M449" s="450"/>
      <c r="N449" s="451"/>
      <c r="O449" s="448"/>
      <c r="P449" s="450"/>
      <c r="Q449" s="451"/>
      <c r="R449" s="448"/>
      <c r="S449" s="118" t="s">
        <v>54</v>
      </c>
    </row>
    <row r="450" spans="2:19" s="105" customFormat="1" ht="12" customHeight="1" thickBot="1">
      <c r="B450" s="106"/>
      <c r="C450" s="106"/>
      <c r="D450" s="343"/>
      <c r="E450" s="106"/>
      <c r="F450" s="106"/>
      <c r="G450" s="343"/>
      <c r="H450" s="106"/>
      <c r="I450" s="106"/>
      <c r="J450" s="343"/>
      <c r="K450" s="106"/>
      <c r="L450" s="106"/>
      <c r="M450" s="343"/>
      <c r="N450" s="106"/>
      <c r="O450" s="106"/>
      <c r="P450" s="343"/>
      <c r="Q450" s="106"/>
      <c r="R450" s="106"/>
      <c r="S450" s="343"/>
    </row>
    <row r="451" spans="2:19" s="387" customFormat="1" ht="15" customHeight="1">
      <c r="B451" s="119" t="s">
        <v>55</v>
      </c>
      <c r="C451" s="120"/>
      <c r="D451" s="121"/>
      <c r="E451" s="122" t="s">
        <v>56</v>
      </c>
      <c r="F451" s="123"/>
      <c r="G451" s="124"/>
      <c r="H451" s="125" t="s">
        <v>57</v>
      </c>
      <c r="I451" s="123"/>
      <c r="J451" s="124"/>
      <c r="K451" s="126" t="s">
        <v>58</v>
      </c>
      <c r="L451" s="123"/>
      <c r="M451" s="127"/>
      <c r="N451" s="126" t="s">
        <v>59</v>
      </c>
      <c r="O451" s="123"/>
      <c r="P451" s="127"/>
      <c r="Q451" s="128" t="s">
        <v>60</v>
      </c>
      <c r="R451" s="123"/>
      <c r="S451" s="129"/>
    </row>
    <row r="452" spans="2:19" s="117" customFormat="1" ht="15" customHeight="1">
      <c r="B452" s="130" t="s">
        <v>61</v>
      </c>
      <c r="C452" s="131" t="s">
        <v>62</v>
      </c>
      <c r="D452" s="132" t="s">
        <v>63</v>
      </c>
      <c r="E452" s="133" t="s">
        <v>61</v>
      </c>
      <c r="F452" s="131" t="s">
        <v>64</v>
      </c>
      <c r="G452" s="134" t="s">
        <v>65</v>
      </c>
      <c r="H452" s="135" t="s">
        <v>61</v>
      </c>
      <c r="I452" s="131" t="s">
        <v>64</v>
      </c>
      <c r="J452" s="136" t="s">
        <v>65</v>
      </c>
      <c r="K452" s="135" t="s">
        <v>61</v>
      </c>
      <c r="L452" s="131" t="s">
        <v>64</v>
      </c>
      <c r="M452" s="136" t="s">
        <v>65</v>
      </c>
      <c r="N452" s="135" t="s">
        <v>61</v>
      </c>
      <c r="O452" s="131" t="s">
        <v>64</v>
      </c>
      <c r="P452" s="136" t="s">
        <v>65</v>
      </c>
      <c r="Q452" s="135" t="s">
        <v>61</v>
      </c>
      <c r="R452" s="131" t="s">
        <v>64</v>
      </c>
      <c r="S452" s="137" t="s">
        <v>65</v>
      </c>
    </row>
    <row r="453" spans="2:19" s="387" customFormat="1" ht="15" customHeight="1">
      <c r="B453" s="411" t="s">
        <v>420</v>
      </c>
      <c r="C453" s="412">
        <v>180</v>
      </c>
      <c r="D453" s="413"/>
      <c r="E453" s="414" t="s">
        <v>420</v>
      </c>
      <c r="F453" s="412">
        <v>160</v>
      </c>
      <c r="G453" s="415"/>
      <c r="H453" s="416" t="s">
        <v>421</v>
      </c>
      <c r="I453" s="412">
        <v>10</v>
      </c>
      <c r="J453" s="415"/>
      <c r="K453" s="416" t="s">
        <v>421</v>
      </c>
      <c r="L453" s="412">
        <v>10</v>
      </c>
      <c r="M453" s="415"/>
      <c r="N453" s="416"/>
      <c r="O453" s="412"/>
      <c r="P453" s="415"/>
      <c r="Q453" s="416"/>
      <c r="R453" s="412"/>
      <c r="S453" s="417"/>
    </row>
    <row r="454" spans="2:19" s="387" customFormat="1" ht="15" customHeight="1">
      <c r="B454" s="418" t="s">
        <v>422</v>
      </c>
      <c r="C454" s="419">
        <v>1870</v>
      </c>
      <c r="D454" s="420"/>
      <c r="E454" s="421" t="s">
        <v>422</v>
      </c>
      <c r="F454" s="419">
        <v>1690</v>
      </c>
      <c r="G454" s="422"/>
      <c r="H454" s="426" t="s">
        <v>423</v>
      </c>
      <c r="I454" s="427">
        <v>70</v>
      </c>
      <c r="J454" s="425"/>
      <c r="K454" s="426" t="s">
        <v>423</v>
      </c>
      <c r="L454" s="419">
        <v>50</v>
      </c>
      <c r="M454" s="425"/>
      <c r="N454" s="426" t="s">
        <v>423</v>
      </c>
      <c r="O454" s="427">
        <v>20</v>
      </c>
      <c r="P454" s="425"/>
      <c r="Q454" s="426" t="s">
        <v>423</v>
      </c>
      <c r="R454" s="427">
        <v>40</v>
      </c>
      <c r="S454" s="428"/>
    </row>
    <row r="455" spans="2:19" s="387" customFormat="1" ht="15" customHeight="1">
      <c r="B455" s="411" t="s">
        <v>424</v>
      </c>
      <c r="C455" s="412">
        <v>240</v>
      </c>
      <c r="D455" s="463"/>
      <c r="E455" s="414" t="s">
        <v>424</v>
      </c>
      <c r="F455" s="412">
        <v>210</v>
      </c>
      <c r="G455" s="465"/>
      <c r="H455" s="416" t="s">
        <v>425</v>
      </c>
      <c r="I455" s="452">
        <v>10</v>
      </c>
      <c r="J455" s="415"/>
      <c r="K455" s="416" t="s">
        <v>425</v>
      </c>
      <c r="L455" s="412">
        <v>10</v>
      </c>
      <c r="M455" s="415"/>
      <c r="N455" s="466"/>
      <c r="O455" s="467"/>
      <c r="P455" s="415"/>
      <c r="Q455" s="416" t="s">
        <v>425</v>
      </c>
      <c r="R455" s="452">
        <v>10</v>
      </c>
      <c r="S455" s="453"/>
    </row>
    <row r="456" spans="2:19" s="387" customFormat="1" ht="15" customHeight="1">
      <c r="B456" s="431"/>
      <c r="C456" s="424"/>
      <c r="D456" s="432"/>
      <c r="E456" s="433"/>
      <c r="F456" s="424"/>
      <c r="G456" s="430"/>
      <c r="H456" s="423"/>
      <c r="I456" s="424"/>
      <c r="J456" s="430"/>
      <c r="K456" s="423"/>
      <c r="L456" s="424"/>
      <c r="M456" s="430"/>
      <c r="N456" s="423"/>
      <c r="O456" s="424"/>
      <c r="P456" s="430"/>
      <c r="Q456" s="423"/>
      <c r="R456" s="424"/>
      <c r="S456" s="454"/>
    </row>
    <row r="457" spans="2:19" s="387" customFormat="1" ht="15" customHeight="1" thickBot="1">
      <c r="B457" s="273" t="s">
        <v>208</v>
      </c>
      <c r="C457" s="434">
        <f>SUM(C453:C456)</f>
        <v>2290</v>
      </c>
      <c r="D457" s="469">
        <f>SUM(D453:D456)</f>
        <v>0</v>
      </c>
      <c r="E457" s="276" t="s">
        <v>209</v>
      </c>
      <c r="F457" s="434">
        <f>SUM(F453:F456)</f>
        <v>2060</v>
      </c>
      <c r="G457" s="434">
        <f>SUM(G453:G456)</f>
        <v>0</v>
      </c>
      <c r="H457" s="279" t="s">
        <v>210</v>
      </c>
      <c r="I457" s="434">
        <f>SUM(I453:I456)</f>
        <v>90</v>
      </c>
      <c r="J457" s="434">
        <f>SUM(J453:J456)</f>
        <v>0</v>
      </c>
      <c r="K457" s="281" t="s">
        <v>211</v>
      </c>
      <c r="L457" s="434">
        <f>SUM(L453:L456)</f>
        <v>70</v>
      </c>
      <c r="M457" s="434">
        <f>SUM(M453:M456)</f>
        <v>0</v>
      </c>
      <c r="N457" s="279" t="s">
        <v>212</v>
      </c>
      <c r="O457" s="455">
        <f>SUM(O453:O456)</f>
        <v>20</v>
      </c>
      <c r="P457" s="434">
        <f>SUM(P453:P456)</f>
        <v>0</v>
      </c>
      <c r="Q457" s="279" t="s">
        <v>213</v>
      </c>
      <c r="R457" s="455">
        <f>SUM(R453:R456)</f>
        <v>50</v>
      </c>
      <c r="S457" s="457">
        <f>SUM(S453:S456)</f>
        <v>0</v>
      </c>
    </row>
    <row r="458" spans="2:19" s="387" customFormat="1" ht="15">
      <c r="B458" s="384"/>
      <c r="C458" s="385"/>
      <c r="D458" s="386"/>
      <c r="E458" s="384"/>
      <c r="F458" s="385"/>
      <c r="G458" s="386"/>
      <c r="H458" s="384"/>
      <c r="I458" s="385"/>
      <c r="J458" s="386"/>
      <c r="K458" s="384"/>
      <c r="L458" s="385"/>
      <c r="M458" s="386"/>
      <c r="N458" s="106"/>
      <c r="O458" s="1229"/>
      <c r="P458" s="1230"/>
      <c r="Q458" s="106"/>
      <c r="R458" s="1215">
        <v>46054</v>
      </c>
      <c r="S458" s="1216"/>
    </row>
    <row r="459" spans="2:19" s="387" customFormat="1" ht="13.2">
      <c r="B459" s="384"/>
      <c r="C459" s="385"/>
      <c r="D459" s="386"/>
      <c r="E459" s="384"/>
      <c r="F459" s="385"/>
      <c r="G459" s="386"/>
      <c r="H459" s="384"/>
      <c r="I459" s="385"/>
      <c r="J459" s="386"/>
      <c r="K459" s="384"/>
      <c r="L459" s="385"/>
      <c r="M459" s="386"/>
      <c r="N459" s="388"/>
      <c r="O459" s="388"/>
      <c r="P459" s="388"/>
      <c r="Q459" s="388"/>
      <c r="R459" s="388"/>
      <c r="S459" s="388"/>
    </row>
    <row r="460" spans="2:19" s="387" customFormat="1" ht="15">
      <c r="B460" s="384"/>
      <c r="C460" s="385"/>
      <c r="D460" s="386"/>
      <c r="E460" s="384"/>
      <c r="F460" s="385"/>
      <c r="G460" s="386"/>
      <c r="H460" s="384"/>
      <c r="I460" s="385"/>
      <c r="J460" s="386"/>
      <c r="K460" s="384"/>
      <c r="L460" s="385"/>
      <c r="M460" s="386"/>
      <c r="N460" s="553"/>
      <c r="O460" s="554"/>
      <c r="P460" s="530"/>
      <c r="Q460" s="553"/>
      <c r="R460" s="554"/>
      <c r="S460" s="530"/>
    </row>
    <row r="461" spans="2:19" s="291" customFormat="1" ht="15" customHeight="1" thickBot="1">
      <c r="B461" s="292"/>
      <c r="C461" s="400"/>
      <c r="D461" s="401"/>
      <c r="E461" s="292"/>
      <c r="F461" s="400"/>
      <c r="G461" s="401"/>
      <c r="H461" s="292"/>
      <c r="I461" s="400"/>
      <c r="J461" s="401"/>
      <c r="K461" s="292"/>
      <c r="L461" s="400"/>
      <c r="M461" s="401"/>
      <c r="N461" s="292"/>
      <c r="O461" s="293"/>
      <c r="P461" s="294"/>
      <c r="Q461" s="292"/>
      <c r="R461" s="293"/>
      <c r="S461" s="294"/>
    </row>
    <row r="462" spans="2:19" s="291" customFormat="1" ht="16.8" hidden="1" thickBot="1">
      <c r="B462" s="292"/>
      <c r="C462" s="400"/>
      <c r="D462" s="401"/>
      <c r="E462" s="292"/>
      <c r="F462" s="400"/>
      <c r="G462" s="401"/>
      <c r="H462" s="292"/>
      <c r="I462" s="400"/>
      <c r="J462" s="401"/>
      <c r="K462" s="292"/>
      <c r="L462" s="400"/>
      <c r="M462" s="401"/>
      <c r="N462" s="292"/>
      <c r="O462" s="293"/>
      <c r="P462" s="294"/>
      <c r="Q462" s="292"/>
      <c r="R462" s="293"/>
      <c r="S462" s="294"/>
    </row>
    <row r="463" spans="2:19" s="96" customFormat="1" ht="21" customHeight="1">
      <c r="B463" s="85" t="s">
        <v>42</v>
      </c>
      <c r="C463" s="355"/>
      <c r="D463" s="356"/>
      <c r="E463" s="86"/>
      <c r="F463" s="355"/>
      <c r="G463" s="355"/>
      <c r="H463" s="86"/>
      <c r="I463" s="357" t="s">
        <v>43</v>
      </c>
      <c r="J463" s="358"/>
      <c r="K463" s="90"/>
      <c r="L463" s="359"/>
      <c r="M463" s="360"/>
      <c r="N463" s="92"/>
      <c r="O463" s="93" t="s">
        <v>44</v>
      </c>
      <c r="P463" s="94"/>
      <c r="Q463" s="86"/>
      <c r="R463" s="94"/>
      <c r="S463" s="95"/>
    </row>
    <row r="464" spans="2:19" s="96" customFormat="1" ht="21" customHeight="1" thickBot="1">
      <c r="B464" s="97" t="s">
        <v>45</v>
      </c>
      <c r="C464" s="361"/>
      <c r="D464" s="362">
        <f>メール用全紙計算!T33</f>
        <v>0</v>
      </c>
      <c r="E464" s="100"/>
      <c r="F464" s="363"/>
      <c r="G464" s="363"/>
      <c r="H464" s="100"/>
      <c r="I464" s="364" t="s">
        <v>46</v>
      </c>
      <c r="J464" s="365"/>
      <c r="K464" s="100"/>
      <c r="L464" s="363"/>
      <c r="M464" s="366"/>
      <c r="N464" s="104"/>
      <c r="O464" s="101" t="s">
        <v>47</v>
      </c>
      <c r="P464" s="1217"/>
      <c r="Q464" s="1218"/>
      <c r="R464" s="1218"/>
      <c r="S464" s="1219"/>
    </row>
    <row r="465" spans="2:19" s="387" customFormat="1" ht="15" customHeight="1">
      <c r="B465" s="384"/>
      <c r="C465" s="441"/>
      <c r="D465" s="442"/>
      <c r="E465" s="440"/>
      <c r="F465" s="441"/>
      <c r="G465" s="442"/>
      <c r="H465" s="440"/>
      <c r="I465" s="441"/>
      <c r="J465" s="442"/>
      <c r="K465" s="440"/>
      <c r="L465" s="441"/>
      <c r="M465" s="442"/>
      <c r="N465" s="440"/>
      <c r="O465" s="472"/>
      <c r="P465" s="473"/>
      <c r="Q465" s="440"/>
      <c r="R465" s="472"/>
      <c r="S465" s="473"/>
    </row>
    <row r="466" spans="2:19" s="387" customFormat="1" ht="18" customHeight="1">
      <c r="B466" s="407" t="s">
        <v>426</v>
      </c>
      <c r="C466" s="448"/>
      <c r="D466" s="112" t="s">
        <v>49</v>
      </c>
      <c r="E466" s="112">
        <f>+G481+J481+M481+P481+S481</f>
        <v>0</v>
      </c>
      <c r="F466" s="112" t="s">
        <v>229</v>
      </c>
      <c r="G466" s="112">
        <f>メール用全紙計算!S28</f>
        <v>5180</v>
      </c>
      <c r="H466" s="240"/>
      <c r="I466" s="449"/>
      <c r="J466" s="450"/>
      <c r="K466" s="451"/>
      <c r="L466" s="448"/>
      <c r="M466" s="450"/>
      <c r="N466" s="451"/>
      <c r="O466" s="460"/>
      <c r="P466" s="461"/>
      <c r="Q466" s="451"/>
      <c r="R466" s="460"/>
      <c r="S466" s="118" t="s">
        <v>54</v>
      </c>
    </row>
    <row r="467" spans="2:19" s="105" customFormat="1" ht="12" customHeight="1" thickBot="1">
      <c r="B467" s="106"/>
      <c r="C467" s="106"/>
      <c r="D467" s="343"/>
      <c r="E467" s="106"/>
      <c r="F467" s="106"/>
      <c r="G467" s="343"/>
      <c r="H467" s="106"/>
      <c r="I467" s="106"/>
      <c r="J467" s="343"/>
      <c r="K467" s="106"/>
      <c r="L467" s="106"/>
      <c r="M467" s="343"/>
      <c r="N467" s="106"/>
      <c r="O467" s="107"/>
      <c r="P467" s="108"/>
      <c r="Q467" s="288"/>
      <c r="R467" s="516"/>
      <c r="S467" s="517"/>
    </row>
    <row r="468" spans="2:19" s="387" customFormat="1" ht="15" customHeight="1">
      <c r="B468" s="119" t="s">
        <v>55</v>
      </c>
      <c r="C468" s="120"/>
      <c r="D468" s="121"/>
      <c r="E468" s="122" t="s">
        <v>56</v>
      </c>
      <c r="F468" s="123"/>
      <c r="G468" s="124"/>
      <c r="H468" s="125" t="s">
        <v>57</v>
      </c>
      <c r="I468" s="123"/>
      <c r="J468" s="124"/>
      <c r="K468" s="126" t="s">
        <v>58</v>
      </c>
      <c r="L468" s="123"/>
      <c r="M468" s="127"/>
      <c r="N468" s="126" t="s">
        <v>59</v>
      </c>
      <c r="O468" s="123"/>
      <c r="P468" s="127"/>
      <c r="Q468" s="128" t="s">
        <v>60</v>
      </c>
      <c r="R468" s="123"/>
      <c r="S468" s="129"/>
    </row>
    <row r="469" spans="2:19" s="117" customFormat="1" ht="15" customHeight="1">
      <c r="B469" s="130" t="s">
        <v>61</v>
      </c>
      <c r="C469" s="131" t="s">
        <v>62</v>
      </c>
      <c r="D469" s="132" t="s">
        <v>63</v>
      </c>
      <c r="E469" s="133" t="s">
        <v>61</v>
      </c>
      <c r="F469" s="131" t="s">
        <v>64</v>
      </c>
      <c r="G469" s="134" t="s">
        <v>65</v>
      </c>
      <c r="H469" s="135" t="s">
        <v>61</v>
      </c>
      <c r="I469" s="131" t="s">
        <v>64</v>
      </c>
      <c r="J469" s="136" t="s">
        <v>65</v>
      </c>
      <c r="K469" s="135" t="s">
        <v>61</v>
      </c>
      <c r="L469" s="131" t="s">
        <v>64</v>
      </c>
      <c r="M469" s="136" t="s">
        <v>65</v>
      </c>
      <c r="N469" s="135" t="s">
        <v>61</v>
      </c>
      <c r="O469" s="131" t="s">
        <v>64</v>
      </c>
      <c r="P469" s="136" t="s">
        <v>65</v>
      </c>
      <c r="Q469" s="135" t="s">
        <v>61</v>
      </c>
      <c r="R469" s="131" t="s">
        <v>64</v>
      </c>
      <c r="S469" s="137" t="s">
        <v>65</v>
      </c>
    </row>
    <row r="470" spans="2:19" s="387" customFormat="1" ht="15" customHeight="1">
      <c r="B470" s="411" t="s">
        <v>427</v>
      </c>
      <c r="C470" s="412">
        <v>960</v>
      </c>
      <c r="D470" s="463"/>
      <c r="E470" s="555" t="s">
        <v>427</v>
      </c>
      <c r="F470" s="412">
        <v>870</v>
      </c>
      <c r="G470" s="415"/>
      <c r="H470" s="416" t="s">
        <v>428</v>
      </c>
      <c r="I470" s="412">
        <v>40</v>
      </c>
      <c r="J470" s="415"/>
      <c r="K470" s="416" t="s">
        <v>428</v>
      </c>
      <c r="L470" s="412">
        <v>20</v>
      </c>
      <c r="M470" s="415"/>
      <c r="N470" s="416" t="s">
        <v>428</v>
      </c>
      <c r="O470" s="412">
        <v>10</v>
      </c>
      <c r="P470" s="415"/>
      <c r="Q470" s="416" t="s">
        <v>428</v>
      </c>
      <c r="R470" s="452">
        <v>20</v>
      </c>
      <c r="S470" s="453"/>
    </row>
    <row r="471" spans="2:19" s="387" customFormat="1" ht="15" customHeight="1">
      <c r="B471" s="418" t="s">
        <v>429</v>
      </c>
      <c r="C471" s="419">
        <v>1580</v>
      </c>
      <c r="D471" s="556"/>
      <c r="E471" s="421" t="s">
        <v>429</v>
      </c>
      <c r="F471" s="419">
        <v>1510</v>
      </c>
      <c r="G471" s="425"/>
      <c r="H471" s="426"/>
      <c r="I471" s="419"/>
      <c r="J471" s="425"/>
      <c r="K471" s="426" t="s">
        <v>430</v>
      </c>
      <c r="L471" s="419">
        <v>30</v>
      </c>
      <c r="M471" s="425"/>
      <c r="N471" s="426" t="s">
        <v>430</v>
      </c>
      <c r="O471" s="419">
        <v>10</v>
      </c>
      <c r="P471" s="425"/>
      <c r="Q471" s="426" t="s">
        <v>430</v>
      </c>
      <c r="R471" s="427">
        <v>30</v>
      </c>
      <c r="S471" s="428"/>
    </row>
    <row r="472" spans="2:19" s="387" customFormat="1" ht="15" customHeight="1">
      <c r="B472" s="411" t="s">
        <v>431</v>
      </c>
      <c r="C472" s="412">
        <v>370</v>
      </c>
      <c r="D472" s="463"/>
      <c r="E472" s="414" t="s">
        <v>431</v>
      </c>
      <c r="F472" s="412">
        <v>340</v>
      </c>
      <c r="G472" s="415"/>
      <c r="H472" s="416" t="s">
        <v>432</v>
      </c>
      <c r="I472" s="412">
        <v>10</v>
      </c>
      <c r="J472" s="415"/>
      <c r="K472" s="416" t="s">
        <v>432</v>
      </c>
      <c r="L472" s="412">
        <v>10</v>
      </c>
      <c r="M472" s="415"/>
      <c r="N472" s="416"/>
      <c r="O472" s="412"/>
      <c r="P472" s="415"/>
      <c r="Q472" s="416" t="s">
        <v>432</v>
      </c>
      <c r="R472" s="452">
        <v>10</v>
      </c>
      <c r="S472" s="453"/>
    </row>
    <row r="473" spans="2:19" s="387" customFormat="1" ht="15" customHeight="1">
      <c r="B473" s="418" t="s">
        <v>433</v>
      </c>
      <c r="C473" s="419">
        <v>790</v>
      </c>
      <c r="D473" s="420"/>
      <c r="E473" s="421" t="s">
        <v>433</v>
      </c>
      <c r="F473" s="419">
        <v>750</v>
      </c>
      <c r="G473" s="425"/>
      <c r="H473" s="426" t="s">
        <v>434</v>
      </c>
      <c r="I473" s="419">
        <v>10</v>
      </c>
      <c r="J473" s="425"/>
      <c r="K473" s="426" t="s">
        <v>434</v>
      </c>
      <c r="L473" s="419">
        <v>10</v>
      </c>
      <c r="M473" s="422"/>
      <c r="N473" s="426" t="s">
        <v>434</v>
      </c>
      <c r="O473" s="427">
        <v>10</v>
      </c>
      <c r="P473" s="422"/>
      <c r="Q473" s="426" t="s">
        <v>434</v>
      </c>
      <c r="R473" s="427">
        <v>10</v>
      </c>
      <c r="S473" s="428"/>
    </row>
    <row r="474" spans="2:19" s="387" customFormat="1" ht="15" customHeight="1">
      <c r="B474" s="411" t="s">
        <v>435</v>
      </c>
      <c r="C474" s="412">
        <v>780</v>
      </c>
      <c r="D474" s="463"/>
      <c r="E474" s="414" t="s">
        <v>435</v>
      </c>
      <c r="F474" s="412">
        <v>750</v>
      </c>
      <c r="G474" s="415"/>
      <c r="H474" s="416" t="s">
        <v>436</v>
      </c>
      <c r="I474" s="412">
        <v>10</v>
      </c>
      <c r="J474" s="415"/>
      <c r="K474" s="416" t="s">
        <v>436</v>
      </c>
      <c r="L474" s="412">
        <v>10</v>
      </c>
      <c r="M474" s="465"/>
      <c r="N474" s="466"/>
      <c r="O474" s="467"/>
      <c r="P474" s="520"/>
      <c r="Q474" s="416" t="s">
        <v>436</v>
      </c>
      <c r="R474" s="452">
        <v>10</v>
      </c>
      <c r="S474" s="453"/>
    </row>
    <row r="475" spans="2:19" s="387" customFormat="1" ht="15" customHeight="1">
      <c r="B475" s="418" t="s">
        <v>437</v>
      </c>
      <c r="C475" s="419">
        <v>380</v>
      </c>
      <c r="D475" s="420"/>
      <c r="E475" s="421" t="s">
        <v>437</v>
      </c>
      <c r="F475" s="419">
        <v>370</v>
      </c>
      <c r="G475" s="425"/>
      <c r="H475" s="426"/>
      <c r="I475" s="419"/>
      <c r="J475" s="425"/>
      <c r="K475" s="423"/>
      <c r="L475" s="424"/>
      <c r="M475" s="430"/>
      <c r="N475" s="423"/>
      <c r="O475" s="424"/>
      <c r="P475" s="430"/>
      <c r="Q475" s="426" t="s">
        <v>438</v>
      </c>
      <c r="R475" s="427">
        <v>10</v>
      </c>
      <c r="S475" s="428"/>
    </row>
    <row r="476" spans="2:19" s="387" customFormat="1" ht="15" customHeight="1" thickBot="1">
      <c r="B476" s="411" t="s">
        <v>439</v>
      </c>
      <c r="C476" s="412">
        <v>260</v>
      </c>
      <c r="D476" s="463"/>
      <c r="E476" s="414" t="s">
        <v>439</v>
      </c>
      <c r="F476" s="412">
        <v>250</v>
      </c>
      <c r="G476" s="465"/>
      <c r="H476" s="416" t="s">
        <v>440</v>
      </c>
      <c r="I476" s="412">
        <v>10</v>
      </c>
      <c r="J476" s="415"/>
      <c r="K476" s="466"/>
      <c r="L476" s="467"/>
      <c r="M476" s="520"/>
      <c r="N476" s="466"/>
      <c r="O476" s="467"/>
      <c r="P476" s="520"/>
      <c r="Q476" s="416"/>
      <c r="R476" s="452"/>
      <c r="S476" s="453"/>
    </row>
    <row r="477" spans="2:19" s="387" customFormat="1" ht="15" customHeight="1" thickBot="1">
      <c r="B477" s="418"/>
      <c r="C477" s="419"/>
      <c r="D477" s="420"/>
      <c r="E477" s="1222" t="s">
        <v>172</v>
      </c>
      <c r="F477" s="1223"/>
      <c r="G477" s="1223"/>
      <c r="H477" s="1223"/>
      <c r="I477" s="1223"/>
      <c r="J477" s="1223"/>
      <c r="K477" s="1223"/>
      <c r="L477" s="1223"/>
      <c r="M477" s="1223"/>
      <c r="N477" s="1223"/>
      <c r="O477" s="1223"/>
      <c r="P477" s="1223"/>
      <c r="Q477" s="1223"/>
      <c r="R477" s="1223"/>
      <c r="S477" s="1224"/>
    </row>
    <row r="478" spans="2:19" s="387" customFormat="1" ht="15" customHeight="1">
      <c r="B478" s="418"/>
      <c r="C478" s="419"/>
      <c r="D478" s="420"/>
      <c r="E478" s="429"/>
      <c r="F478" s="419"/>
      <c r="G478" s="430"/>
      <c r="H478" s="426" t="s">
        <v>429</v>
      </c>
      <c r="I478" s="419">
        <v>60</v>
      </c>
      <c r="J478" s="425"/>
      <c r="K478" s="426"/>
      <c r="L478" s="427"/>
      <c r="M478" s="422"/>
      <c r="N478" s="423"/>
      <c r="O478" s="424"/>
      <c r="P478" s="430"/>
      <c r="Q478" s="426"/>
      <c r="R478" s="427"/>
      <c r="S478" s="428"/>
    </row>
    <row r="479" spans="2:19" s="387" customFormat="1" ht="15" customHeight="1">
      <c r="B479" s="418"/>
      <c r="C479" s="419"/>
      <c r="D479" s="420"/>
      <c r="E479" s="429"/>
      <c r="F479" s="419"/>
      <c r="G479" s="430"/>
      <c r="H479" s="426"/>
      <c r="I479" s="419"/>
      <c r="J479" s="425"/>
      <c r="K479" s="423"/>
      <c r="L479" s="424"/>
      <c r="M479" s="430"/>
      <c r="N479" s="423"/>
      <c r="O479" s="424"/>
      <c r="P479" s="430"/>
      <c r="Q479" s="426"/>
      <c r="R479" s="427"/>
      <c r="S479" s="428"/>
    </row>
    <row r="480" spans="2:19" s="387" customFormat="1" ht="15" customHeight="1">
      <c r="B480" s="431"/>
      <c r="C480" s="424"/>
      <c r="D480" s="432"/>
      <c r="E480" s="468"/>
      <c r="F480" s="424"/>
      <c r="G480" s="430"/>
      <c r="H480" s="423"/>
      <c r="I480" s="424"/>
      <c r="J480" s="430"/>
      <c r="K480" s="426"/>
      <c r="L480" s="427"/>
      <c r="M480" s="422"/>
      <c r="N480" s="423"/>
      <c r="O480" s="424"/>
      <c r="P480" s="430"/>
      <c r="Q480" s="426"/>
      <c r="R480" s="427"/>
      <c r="S480" s="428"/>
    </row>
    <row r="481" spans="2:19" s="387" customFormat="1" ht="15" customHeight="1" thickBot="1">
      <c r="B481" s="273" t="s">
        <v>208</v>
      </c>
      <c r="C481" s="434">
        <f>SUM(C470:C480)</f>
        <v>5120</v>
      </c>
      <c r="D481" s="469">
        <f>SUM(D470:D480)</f>
        <v>0</v>
      </c>
      <c r="E481" s="276" t="s">
        <v>209</v>
      </c>
      <c r="F481" s="434">
        <f>SUM(F470:F480)</f>
        <v>4840</v>
      </c>
      <c r="G481" s="434">
        <f>SUM(G470:G480)</f>
        <v>0</v>
      </c>
      <c r="H481" s="279" t="s">
        <v>210</v>
      </c>
      <c r="I481" s="434">
        <f>SUM(I470:I480)</f>
        <v>140</v>
      </c>
      <c r="J481" s="434">
        <f>SUM(J470:J480)</f>
        <v>0</v>
      </c>
      <c r="K481" s="281" t="s">
        <v>211</v>
      </c>
      <c r="L481" s="434">
        <f>SUM(L470:L480)</f>
        <v>80</v>
      </c>
      <c r="M481" s="434">
        <f>SUM(M470:M480)</f>
        <v>0</v>
      </c>
      <c r="N481" s="279" t="s">
        <v>212</v>
      </c>
      <c r="O481" s="434">
        <f>SUM(O470:O480)</f>
        <v>30</v>
      </c>
      <c r="P481" s="434">
        <f>SUM(P470:P480)</f>
        <v>0</v>
      </c>
      <c r="Q481" s="279" t="s">
        <v>213</v>
      </c>
      <c r="R481" s="434">
        <f>SUM(R470:R480)</f>
        <v>90</v>
      </c>
      <c r="S481" s="436">
        <f>SUM(S470:S480)</f>
        <v>0</v>
      </c>
    </row>
    <row r="482" spans="2:19" s="387" customFormat="1" ht="15" customHeight="1">
      <c r="B482" s="445"/>
      <c r="C482" s="385"/>
      <c r="D482" s="386"/>
      <c r="E482" s="384"/>
      <c r="F482" s="385"/>
      <c r="G482" s="386"/>
      <c r="H482" s="384"/>
      <c r="I482" s="385"/>
      <c r="J482" s="386"/>
      <c r="K482" s="384"/>
      <c r="L482" s="557"/>
      <c r="M482" s="558"/>
      <c r="N482" s="384"/>
      <c r="O482" s="385"/>
      <c r="P482" s="558"/>
      <c r="Q482" s="384"/>
      <c r="R482" s="385"/>
      <c r="S482" s="386"/>
    </row>
    <row r="483" spans="2:19" s="387" customFormat="1" ht="13.2">
      <c r="B483" s="384"/>
      <c r="C483" s="385"/>
      <c r="D483" s="386"/>
      <c r="E483" s="384"/>
      <c r="F483" s="385"/>
      <c r="G483" s="386"/>
      <c r="H483" s="384"/>
      <c r="I483" s="385"/>
      <c r="J483" s="386"/>
      <c r="K483" s="384"/>
      <c r="L483" s="385"/>
      <c r="M483" s="386"/>
      <c r="N483" s="384"/>
      <c r="O483" s="385"/>
      <c r="P483" s="386"/>
      <c r="Q483" s="384"/>
      <c r="R483" s="385"/>
      <c r="S483" s="386"/>
    </row>
    <row r="484" spans="2:19" s="387" customFormat="1" ht="18" customHeight="1">
      <c r="B484" s="407" t="s">
        <v>441</v>
      </c>
      <c r="C484" s="408"/>
      <c r="D484" s="112" t="s">
        <v>49</v>
      </c>
      <c r="E484" s="112">
        <f>+G491+J491+M491+P491+S491</f>
        <v>0</v>
      </c>
      <c r="F484" s="112" t="s">
        <v>229</v>
      </c>
      <c r="G484" s="112">
        <f>メール用全紙計算!S29</f>
        <v>1130</v>
      </c>
      <c r="H484" s="240"/>
      <c r="I484" s="409"/>
      <c r="J484" s="410"/>
      <c r="L484" s="408"/>
      <c r="M484" s="410"/>
      <c r="O484" s="408"/>
      <c r="P484" s="410"/>
      <c r="Q484" s="387" t="s">
        <v>261</v>
      </c>
      <c r="R484" s="408"/>
      <c r="S484" s="118" t="s">
        <v>54</v>
      </c>
    </row>
    <row r="485" spans="2:19" s="105" customFormat="1" ht="12" customHeight="1" thickBot="1">
      <c r="B485" s="106"/>
      <c r="C485" s="106"/>
      <c r="D485" s="343"/>
      <c r="E485" s="106"/>
      <c r="F485" s="106"/>
      <c r="G485" s="343"/>
      <c r="H485" s="106"/>
      <c r="I485" s="106"/>
      <c r="J485" s="343"/>
      <c r="K485" s="106"/>
      <c r="L485" s="106"/>
      <c r="M485" s="343"/>
      <c r="N485" s="106"/>
      <c r="O485" s="106"/>
      <c r="P485" s="343"/>
      <c r="Q485" s="106"/>
      <c r="R485" s="106"/>
      <c r="S485" s="343"/>
    </row>
    <row r="486" spans="2:19" s="387" customFormat="1" ht="15">
      <c r="B486" s="119" t="s">
        <v>55</v>
      </c>
      <c r="C486" s="120"/>
      <c r="D486" s="121"/>
      <c r="E486" s="122" t="s">
        <v>56</v>
      </c>
      <c r="F486" s="123"/>
      <c r="G486" s="124"/>
      <c r="H486" s="125" t="s">
        <v>57</v>
      </c>
      <c r="I486" s="123"/>
      <c r="J486" s="124"/>
      <c r="K486" s="126" t="s">
        <v>58</v>
      </c>
      <c r="L486" s="123"/>
      <c r="M486" s="127"/>
      <c r="N486" s="126" t="s">
        <v>59</v>
      </c>
      <c r="O486" s="123"/>
      <c r="P486" s="127"/>
      <c r="Q486" s="128" t="s">
        <v>60</v>
      </c>
      <c r="R486" s="123"/>
      <c r="S486" s="129"/>
    </row>
    <row r="487" spans="2:19" s="117" customFormat="1" ht="15" customHeight="1">
      <c r="B487" s="130" t="s">
        <v>61</v>
      </c>
      <c r="C487" s="131" t="s">
        <v>62</v>
      </c>
      <c r="D487" s="132" t="s">
        <v>63</v>
      </c>
      <c r="E487" s="133" t="s">
        <v>61</v>
      </c>
      <c r="F487" s="131" t="s">
        <v>64</v>
      </c>
      <c r="G487" s="134" t="s">
        <v>65</v>
      </c>
      <c r="H487" s="135" t="s">
        <v>61</v>
      </c>
      <c r="I487" s="131" t="s">
        <v>64</v>
      </c>
      <c r="J487" s="136" t="s">
        <v>65</v>
      </c>
      <c r="K487" s="135" t="s">
        <v>61</v>
      </c>
      <c r="L487" s="131" t="s">
        <v>64</v>
      </c>
      <c r="M487" s="136" t="s">
        <v>65</v>
      </c>
      <c r="N487" s="135" t="s">
        <v>61</v>
      </c>
      <c r="O487" s="131" t="s">
        <v>64</v>
      </c>
      <c r="P487" s="136" t="s">
        <v>65</v>
      </c>
      <c r="Q487" s="135" t="s">
        <v>61</v>
      </c>
      <c r="R487" s="131" t="s">
        <v>64</v>
      </c>
      <c r="S487" s="137" t="s">
        <v>65</v>
      </c>
    </row>
    <row r="488" spans="2:19" s="387" customFormat="1" ht="15" customHeight="1" thickBot="1">
      <c r="B488" s="411" t="s">
        <v>442</v>
      </c>
      <c r="C488" s="412">
        <v>1050</v>
      </c>
      <c r="D488" s="463"/>
      <c r="E488" s="559" t="s">
        <v>442</v>
      </c>
      <c r="F488" s="560">
        <v>980</v>
      </c>
      <c r="G488" s="561"/>
      <c r="H488" s="562"/>
      <c r="I488" s="560"/>
      <c r="J488" s="561"/>
      <c r="K488" s="562" t="s">
        <v>443</v>
      </c>
      <c r="L488" s="560">
        <v>30</v>
      </c>
      <c r="M488" s="561"/>
      <c r="N488" s="562" t="s">
        <v>443</v>
      </c>
      <c r="O488" s="560">
        <v>10</v>
      </c>
      <c r="P488" s="561"/>
      <c r="Q488" s="562" t="s">
        <v>443</v>
      </c>
      <c r="R488" s="563">
        <v>30</v>
      </c>
      <c r="S488" s="564"/>
    </row>
    <row r="489" spans="2:19" s="387" customFormat="1" ht="15" customHeight="1" thickBot="1">
      <c r="B489" s="418"/>
      <c r="C489" s="419"/>
      <c r="D489" s="420"/>
      <c r="E489" s="1222" t="s">
        <v>172</v>
      </c>
      <c r="F489" s="1223"/>
      <c r="G489" s="1223"/>
      <c r="H489" s="1223"/>
      <c r="I489" s="1223"/>
      <c r="J489" s="1223"/>
      <c r="K489" s="1223"/>
      <c r="L489" s="1223"/>
      <c r="M489" s="1223"/>
      <c r="N489" s="1223"/>
      <c r="O489" s="1223"/>
      <c r="P489" s="1223"/>
      <c r="Q489" s="1223"/>
      <c r="R489" s="1223"/>
      <c r="S489" s="1224"/>
    </row>
    <row r="490" spans="2:19" s="387" customFormat="1" ht="15" customHeight="1">
      <c r="B490" s="431"/>
      <c r="C490" s="424"/>
      <c r="D490" s="432"/>
      <c r="E490" s="433"/>
      <c r="F490" s="424"/>
      <c r="G490" s="430"/>
      <c r="H490" s="426" t="s">
        <v>442</v>
      </c>
      <c r="I490" s="427">
        <v>80</v>
      </c>
      <c r="J490" s="422"/>
      <c r="K490" s="423"/>
      <c r="L490" s="424"/>
      <c r="M490" s="430"/>
      <c r="N490" s="423"/>
      <c r="O490" s="424"/>
      <c r="P490" s="430"/>
      <c r="Q490" s="423"/>
      <c r="R490" s="424"/>
      <c r="S490" s="454"/>
    </row>
    <row r="491" spans="2:19" s="387" customFormat="1" ht="15" customHeight="1" thickBot="1">
      <c r="B491" s="273" t="s">
        <v>208</v>
      </c>
      <c r="C491" s="434">
        <f>SUM(C488:C490)</f>
        <v>1050</v>
      </c>
      <c r="D491" s="469">
        <f>SUM(D488:D490)</f>
        <v>0</v>
      </c>
      <c r="E491" s="276" t="s">
        <v>209</v>
      </c>
      <c r="F491" s="434">
        <f>SUM(F488:F490)</f>
        <v>980</v>
      </c>
      <c r="G491" s="434">
        <f>SUM(G488:G490)</f>
        <v>0</v>
      </c>
      <c r="H491" s="279" t="s">
        <v>210</v>
      </c>
      <c r="I491" s="434">
        <f>SUM(I488:I490)</f>
        <v>80</v>
      </c>
      <c r="J491" s="434">
        <f>SUM(J488:J490)</f>
        <v>0</v>
      </c>
      <c r="K491" s="281" t="s">
        <v>211</v>
      </c>
      <c r="L491" s="434">
        <f>SUM(L488:L490)</f>
        <v>30</v>
      </c>
      <c r="M491" s="434">
        <f>SUM(M488:M490)</f>
        <v>0</v>
      </c>
      <c r="N491" s="279" t="s">
        <v>212</v>
      </c>
      <c r="O491" s="434">
        <f>SUM(O488:O490)</f>
        <v>10</v>
      </c>
      <c r="P491" s="434">
        <f>SUM(P488:P490)</f>
        <v>0</v>
      </c>
      <c r="Q491" s="279" t="s">
        <v>213</v>
      </c>
      <c r="R491" s="434">
        <f>SUM(R488:R490)</f>
        <v>30</v>
      </c>
      <c r="S491" s="436">
        <f>SUM(S488:S490)</f>
        <v>0</v>
      </c>
    </row>
    <row r="492" spans="2:19" s="387" customFormat="1" ht="15" customHeight="1">
      <c r="B492" s="384"/>
      <c r="C492" s="441"/>
      <c r="D492" s="442"/>
      <c r="E492" s="440"/>
      <c r="F492" s="441"/>
      <c r="G492" s="442"/>
      <c r="H492" s="440"/>
      <c r="I492" s="441"/>
      <c r="J492" s="442"/>
      <c r="K492" s="440"/>
      <c r="L492" s="441"/>
      <c r="M492" s="442"/>
      <c r="N492" s="440"/>
      <c r="O492" s="441"/>
      <c r="P492" s="442"/>
      <c r="Q492" s="440"/>
      <c r="R492" s="441"/>
      <c r="S492" s="442"/>
    </row>
    <row r="493" spans="2:19" s="387" customFormat="1" ht="15" customHeight="1">
      <c r="B493" s="384"/>
      <c r="C493" s="441"/>
      <c r="D493" s="442"/>
      <c r="E493" s="440"/>
      <c r="F493" s="441"/>
      <c r="G493" s="442"/>
      <c r="H493" s="440"/>
      <c r="I493" s="441"/>
      <c r="J493" s="442"/>
      <c r="K493" s="384"/>
      <c r="L493" s="441"/>
      <c r="M493" s="442"/>
      <c r="N493" s="440"/>
      <c r="O493" s="441"/>
      <c r="P493" s="442"/>
      <c r="Q493" s="440"/>
      <c r="R493" s="441"/>
      <c r="S493" s="442"/>
    </row>
    <row r="494" spans="2:19" s="387" customFormat="1" ht="18" customHeight="1">
      <c r="B494" s="407" t="s">
        <v>444</v>
      </c>
      <c r="C494" s="448"/>
      <c r="D494" s="112" t="s">
        <v>49</v>
      </c>
      <c r="E494" s="112">
        <f>+G504+J504+M504+P504+S504</f>
        <v>0</v>
      </c>
      <c r="F494" s="112" t="s">
        <v>229</v>
      </c>
      <c r="G494" s="112">
        <f>メール用全紙計算!S30</f>
        <v>2100</v>
      </c>
      <c r="H494" s="240"/>
      <c r="I494" s="449"/>
      <c r="J494" s="450"/>
      <c r="K494" s="451"/>
      <c r="L494" s="448"/>
      <c r="M494" s="450"/>
      <c r="N494" s="451" t="s">
        <v>261</v>
      </c>
      <c r="O494" s="448"/>
      <c r="P494" s="450"/>
      <c r="Q494" s="451" t="s">
        <v>261</v>
      </c>
      <c r="R494" s="448"/>
      <c r="S494" s="118" t="s">
        <v>54</v>
      </c>
    </row>
    <row r="495" spans="2:19" s="105" customFormat="1" ht="12" customHeight="1" thickBot="1">
      <c r="B495" s="106"/>
      <c r="C495" s="106"/>
      <c r="D495" s="343"/>
      <c r="E495" s="106"/>
      <c r="F495" s="106"/>
      <c r="G495" s="343"/>
      <c r="H495" s="106"/>
      <c r="I495" s="106"/>
      <c r="J495" s="343"/>
      <c r="K495" s="106"/>
      <c r="L495" s="106"/>
      <c r="M495" s="343"/>
      <c r="N495" s="106"/>
      <c r="O495" s="106"/>
      <c r="P495" s="343"/>
      <c r="Q495" s="106"/>
      <c r="R495" s="106"/>
      <c r="S495" s="343"/>
    </row>
    <row r="496" spans="2:19" s="387" customFormat="1" ht="15" customHeight="1">
      <c r="B496" s="119" t="s">
        <v>55</v>
      </c>
      <c r="C496" s="120"/>
      <c r="D496" s="121"/>
      <c r="E496" s="122" t="s">
        <v>56</v>
      </c>
      <c r="F496" s="123"/>
      <c r="G496" s="124"/>
      <c r="H496" s="125" t="s">
        <v>57</v>
      </c>
      <c r="I496" s="123"/>
      <c r="J496" s="124"/>
      <c r="K496" s="126" t="s">
        <v>58</v>
      </c>
      <c r="L496" s="123"/>
      <c r="M496" s="127"/>
      <c r="N496" s="126" t="s">
        <v>59</v>
      </c>
      <c r="O496" s="123"/>
      <c r="P496" s="127"/>
      <c r="Q496" s="128" t="s">
        <v>60</v>
      </c>
      <c r="R496" s="123"/>
      <c r="S496" s="129"/>
    </row>
    <row r="497" spans="2:19" s="117" customFormat="1" ht="15" customHeight="1">
      <c r="B497" s="130" t="s">
        <v>61</v>
      </c>
      <c r="C497" s="131" t="s">
        <v>62</v>
      </c>
      <c r="D497" s="132" t="s">
        <v>63</v>
      </c>
      <c r="E497" s="133" t="s">
        <v>61</v>
      </c>
      <c r="F497" s="131" t="s">
        <v>64</v>
      </c>
      <c r="G497" s="134" t="s">
        <v>65</v>
      </c>
      <c r="H497" s="135" t="s">
        <v>61</v>
      </c>
      <c r="I497" s="131" t="s">
        <v>64</v>
      </c>
      <c r="J497" s="136" t="s">
        <v>65</v>
      </c>
      <c r="K497" s="135" t="s">
        <v>61</v>
      </c>
      <c r="L497" s="131" t="s">
        <v>64</v>
      </c>
      <c r="M497" s="136" t="s">
        <v>65</v>
      </c>
      <c r="N497" s="135" t="s">
        <v>61</v>
      </c>
      <c r="O497" s="131" t="s">
        <v>64</v>
      </c>
      <c r="P497" s="136" t="s">
        <v>65</v>
      </c>
      <c r="Q497" s="135" t="s">
        <v>61</v>
      </c>
      <c r="R497" s="131" t="s">
        <v>64</v>
      </c>
      <c r="S497" s="137" t="s">
        <v>65</v>
      </c>
    </row>
    <row r="498" spans="2:19" s="387" customFormat="1" ht="15" customHeight="1">
      <c r="B498" s="411" t="s">
        <v>445</v>
      </c>
      <c r="C498" s="412">
        <v>650</v>
      </c>
      <c r="D498" s="413"/>
      <c r="E498" s="414" t="s">
        <v>445</v>
      </c>
      <c r="F498" s="412">
        <v>590</v>
      </c>
      <c r="G498" s="415"/>
      <c r="H498" s="416" t="s">
        <v>446</v>
      </c>
      <c r="I498" s="412">
        <v>30</v>
      </c>
      <c r="J498" s="415"/>
      <c r="K498" s="416" t="s">
        <v>446</v>
      </c>
      <c r="L498" s="412">
        <v>10</v>
      </c>
      <c r="M498" s="415"/>
      <c r="N498" s="416" t="s">
        <v>446</v>
      </c>
      <c r="O498" s="412">
        <v>10</v>
      </c>
      <c r="P498" s="415"/>
      <c r="Q498" s="416" t="s">
        <v>446</v>
      </c>
      <c r="R498" s="452">
        <v>10</v>
      </c>
      <c r="S498" s="453"/>
    </row>
    <row r="499" spans="2:19" s="387" customFormat="1" ht="15" customHeight="1">
      <c r="B499" s="418" t="s">
        <v>447</v>
      </c>
      <c r="C499" s="419">
        <v>430</v>
      </c>
      <c r="D499" s="420"/>
      <c r="E499" s="421" t="s">
        <v>447</v>
      </c>
      <c r="F499" s="419">
        <v>390</v>
      </c>
      <c r="G499" s="425"/>
      <c r="H499" s="426" t="s">
        <v>448</v>
      </c>
      <c r="I499" s="419">
        <v>10</v>
      </c>
      <c r="J499" s="425"/>
      <c r="K499" s="426" t="s">
        <v>448</v>
      </c>
      <c r="L499" s="419">
        <v>10</v>
      </c>
      <c r="M499" s="425"/>
      <c r="N499" s="426" t="s">
        <v>448</v>
      </c>
      <c r="O499" s="419">
        <v>10</v>
      </c>
      <c r="P499" s="425"/>
      <c r="Q499" s="426" t="s">
        <v>448</v>
      </c>
      <c r="R499" s="427">
        <v>10</v>
      </c>
      <c r="S499" s="428"/>
    </row>
    <row r="500" spans="2:19" s="387" customFormat="1" ht="15" customHeight="1">
      <c r="B500" s="411" t="s">
        <v>449</v>
      </c>
      <c r="C500" s="412">
        <v>580</v>
      </c>
      <c r="D500" s="463"/>
      <c r="E500" s="414" t="s">
        <v>449</v>
      </c>
      <c r="F500" s="412">
        <v>510</v>
      </c>
      <c r="G500" s="415"/>
      <c r="H500" s="416" t="s">
        <v>450</v>
      </c>
      <c r="I500" s="412">
        <v>30</v>
      </c>
      <c r="J500" s="415"/>
      <c r="K500" s="416" t="s">
        <v>450</v>
      </c>
      <c r="L500" s="412">
        <v>20</v>
      </c>
      <c r="M500" s="415"/>
      <c r="N500" s="416" t="s">
        <v>450</v>
      </c>
      <c r="O500" s="412">
        <v>10</v>
      </c>
      <c r="P500" s="415"/>
      <c r="Q500" s="416" t="s">
        <v>450</v>
      </c>
      <c r="R500" s="452">
        <v>10</v>
      </c>
      <c r="S500" s="453"/>
    </row>
    <row r="501" spans="2:19" s="387" customFormat="1" ht="15" customHeight="1" thickBot="1">
      <c r="B501" s="418" t="s">
        <v>451</v>
      </c>
      <c r="C501" s="419">
        <v>440</v>
      </c>
      <c r="D501" s="420"/>
      <c r="E501" s="421" t="s">
        <v>451</v>
      </c>
      <c r="F501" s="419">
        <v>370</v>
      </c>
      <c r="G501" s="422"/>
      <c r="H501" s="426" t="s">
        <v>452</v>
      </c>
      <c r="I501" s="427">
        <v>30</v>
      </c>
      <c r="J501" s="425"/>
      <c r="K501" s="426" t="s">
        <v>452</v>
      </c>
      <c r="L501" s="419">
        <v>20</v>
      </c>
      <c r="M501" s="425"/>
      <c r="N501" s="426"/>
      <c r="O501" s="419"/>
      <c r="P501" s="425"/>
      <c r="Q501" s="426" t="s">
        <v>452</v>
      </c>
      <c r="R501" s="427">
        <v>20</v>
      </c>
      <c r="S501" s="428"/>
    </row>
    <row r="502" spans="2:19" s="387" customFormat="1" ht="15" customHeight="1" thickBot="1">
      <c r="B502" s="418"/>
      <c r="C502" s="419"/>
      <c r="D502" s="420"/>
      <c r="E502" s="1222" t="s">
        <v>172</v>
      </c>
      <c r="F502" s="1223"/>
      <c r="G502" s="1223"/>
      <c r="H502" s="1223"/>
      <c r="I502" s="1223"/>
      <c r="J502" s="1223"/>
      <c r="K502" s="1223"/>
      <c r="L502" s="1223"/>
      <c r="M502" s="1223"/>
      <c r="N502" s="1223"/>
      <c r="O502" s="1223"/>
      <c r="P502" s="1223"/>
      <c r="Q502" s="1223"/>
      <c r="R502" s="1223"/>
      <c r="S502" s="1224"/>
    </row>
    <row r="503" spans="2:19" s="387" customFormat="1" ht="15" customHeight="1">
      <c r="B503" s="431"/>
      <c r="C503" s="424"/>
      <c r="D503" s="432"/>
      <c r="E503" s="433"/>
      <c r="F503" s="424"/>
      <c r="G503" s="430"/>
      <c r="H503" s="423"/>
      <c r="I503" s="424"/>
      <c r="J503" s="430"/>
      <c r="K503" s="426"/>
      <c r="L503" s="427"/>
      <c r="M503" s="422"/>
      <c r="N503" s="423"/>
      <c r="O503" s="424"/>
      <c r="P503" s="430"/>
      <c r="Q503" s="426"/>
      <c r="R503" s="427"/>
      <c r="S503" s="428"/>
    </row>
    <row r="504" spans="2:19" s="387" customFormat="1" ht="15" customHeight="1" thickBot="1">
      <c r="B504" s="273" t="s">
        <v>208</v>
      </c>
      <c r="C504" s="434">
        <f>SUM(C498:C503)</f>
        <v>2100</v>
      </c>
      <c r="D504" s="469">
        <f>SUM(D498:D503)</f>
        <v>0</v>
      </c>
      <c r="E504" s="276" t="s">
        <v>209</v>
      </c>
      <c r="F504" s="434">
        <f>SUM(F498:F503)</f>
        <v>1860</v>
      </c>
      <c r="G504" s="434">
        <f>SUM(G498:G503)</f>
        <v>0</v>
      </c>
      <c r="H504" s="279" t="s">
        <v>210</v>
      </c>
      <c r="I504" s="434">
        <f>SUM(I498:I503)</f>
        <v>100</v>
      </c>
      <c r="J504" s="434">
        <f>SUM(J498:J503)</f>
        <v>0</v>
      </c>
      <c r="K504" s="281" t="s">
        <v>211</v>
      </c>
      <c r="L504" s="434">
        <f>SUM(L498:L503)</f>
        <v>60</v>
      </c>
      <c r="M504" s="565">
        <f>SUM(M498:M503)</f>
        <v>0</v>
      </c>
      <c r="N504" s="279" t="s">
        <v>212</v>
      </c>
      <c r="O504" s="455">
        <f>SUM(O498:O503)</f>
        <v>30</v>
      </c>
      <c r="P504" s="565">
        <f>SUM(P498:P503)</f>
        <v>0</v>
      </c>
      <c r="Q504" s="279" t="s">
        <v>213</v>
      </c>
      <c r="R504" s="455">
        <f>SUM(R498:R503)</f>
        <v>50</v>
      </c>
      <c r="S504" s="457">
        <f>SUM(S498:S503)</f>
        <v>0</v>
      </c>
    </row>
    <row r="505" spans="2:19" s="387" customFormat="1" ht="15" customHeight="1">
      <c r="B505" s="384"/>
      <c r="C505" s="441"/>
      <c r="D505" s="442"/>
      <c r="E505" s="440"/>
      <c r="F505" s="441"/>
      <c r="G505" s="442"/>
      <c r="H505" s="440"/>
      <c r="I505" s="441"/>
      <c r="J505" s="442"/>
      <c r="K505" s="440"/>
      <c r="L505" s="441"/>
      <c r="M505" s="442"/>
      <c r="N505" s="106"/>
      <c r="O505" s="1229"/>
      <c r="P505" s="1230"/>
      <c r="Q505" s="106"/>
      <c r="R505" s="1215">
        <v>46054</v>
      </c>
      <c r="S505" s="1216"/>
    </row>
    <row r="506" spans="2:19" s="387" customFormat="1" ht="13.2" hidden="1">
      <c r="B506" s="384"/>
      <c r="C506" s="385"/>
      <c r="D506" s="386"/>
      <c r="E506" s="384"/>
      <c r="F506" s="385"/>
      <c r="G506" s="386"/>
      <c r="H506" s="384"/>
      <c r="I506" s="385"/>
      <c r="J506" s="386"/>
      <c r="K506" s="384"/>
      <c r="L506" s="385"/>
      <c r="M506" s="386"/>
      <c r="N506" s="388"/>
      <c r="O506" s="388"/>
      <c r="P506" s="388"/>
      <c r="Q506" s="388"/>
      <c r="R506" s="388"/>
      <c r="S506" s="388"/>
    </row>
    <row r="507" spans="2:19" s="291" customFormat="1" hidden="1">
      <c r="B507" s="292"/>
      <c r="C507" s="400"/>
      <c r="D507" s="401"/>
      <c r="E507" s="292"/>
      <c r="F507" s="400"/>
      <c r="G507" s="401"/>
      <c r="H507" s="292"/>
      <c r="I507" s="400"/>
      <c r="J507" s="401"/>
      <c r="K507" s="292"/>
      <c r="L507" s="400"/>
      <c r="M507" s="401"/>
      <c r="N507" s="292"/>
      <c r="O507" s="293"/>
      <c r="P507" s="294"/>
      <c r="Q507" s="292"/>
      <c r="R507" s="293"/>
      <c r="S507" s="294"/>
    </row>
    <row r="508" spans="2:19" s="291" customFormat="1" hidden="1">
      <c r="B508" s="292"/>
      <c r="C508" s="400"/>
      <c r="D508" s="401"/>
      <c r="E508" s="292"/>
      <c r="F508" s="400"/>
      <c r="G508" s="401"/>
      <c r="H508" s="292"/>
      <c r="I508" s="400"/>
      <c r="J508" s="401"/>
      <c r="K508" s="292"/>
      <c r="L508" s="400"/>
      <c r="M508" s="401"/>
      <c r="N508" s="292"/>
      <c r="O508" s="293"/>
      <c r="P508" s="294"/>
      <c r="Q508" s="292"/>
      <c r="R508" s="293"/>
      <c r="S508" s="294"/>
    </row>
    <row r="509" spans="2:19" s="291" customFormat="1" hidden="1">
      <c r="B509" s="292"/>
      <c r="C509" s="400"/>
      <c r="D509" s="401"/>
      <c r="E509" s="292"/>
      <c r="F509" s="400"/>
      <c r="G509" s="401"/>
      <c r="H509" s="292"/>
      <c r="I509" s="400"/>
      <c r="J509" s="401"/>
      <c r="K509" s="292"/>
      <c r="L509" s="400"/>
      <c r="M509" s="401"/>
      <c r="N509" s="292"/>
      <c r="O509" s="293"/>
      <c r="P509" s="294"/>
      <c r="Q509" s="292"/>
      <c r="R509" s="293"/>
      <c r="S509" s="294"/>
    </row>
    <row r="510" spans="2:19" s="291" customFormat="1" hidden="1">
      <c r="B510" s="292"/>
      <c r="C510" s="400"/>
      <c r="D510" s="401"/>
      <c r="E510" s="292"/>
      <c r="F510" s="400"/>
      <c r="G510" s="401"/>
      <c r="H510" s="292"/>
      <c r="I510" s="400"/>
      <c r="J510" s="401"/>
      <c r="K510" s="292"/>
      <c r="L510" s="400"/>
      <c r="M510" s="401"/>
      <c r="N510" s="292"/>
      <c r="O510" s="293"/>
      <c r="P510" s="294"/>
      <c r="Q510" s="292"/>
      <c r="R510" s="293"/>
      <c r="S510" s="294"/>
    </row>
    <row r="511" spans="2:19" s="291" customFormat="1" hidden="1">
      <c r="B511" s="292"/>
      <c r="C511" s="400"/>
      <c r="D511" s="401"/>
      <c r="E511" s="292"/>
      <c r="F511" s="400"/>
      <c r="G511" s="401"/>
      <c r="H511" s="292"/>
      <c r="I511" s="400"/>
      <c r="J511" s="401"/>
      <c r="K511" s="292"/>
      <c r="L511" s="400"/>
      <c r="M511" s="401"/>
      <c r="N511" s="292"/>
      <c r="O511" s="293"/>
      <c r="P511" s="294"/>
      <c r="Q511" s="292"/>
      <c r="R511" s="293"/>
      <c r="S511" s="294"/>
    </row>
    <row r="512" spans="2:19" s="291" customFormat="1" hidden="1">
      <c r="B512" s="292"/>
      <c r="C512" s="400"/>
      <c r="D512" s="401"/>
      <c r="E512" s="292"/>
      <c r="F512" s="400"/>
      <c r="G512" s="401"/>
      <c r="H512" s="292"/>
      <c r="I512" s="400"/>
      <c r="J512" s="401"/>
      <c r="K512" s="292"/>
      <c r="L512" s="400"/>
      <c r="M512" s="401"/>
      <c r="N512" s="292"/>
      <c r="O512" s="293"/>
      <c r="P512" s="294"/>
      <c r="Q512" s="292"/>
      <c r="R512" s="293"/>
      <c r="S512" s="294"/>
    </row>
    <row r="513" spans="2:19" s="291" customFormat="1" hidden="1">
      <c r="B513" s="292"/>
      <c r="C513" s="400"/>
      <c r="D513" s="401"/>
      <c r="E513" s="292"/>
      <c r="F513" s="400"/>
      <c r="G513" s="401"/>
      <c r="H513" s="292"/>
      <c r="I513" s="400"/>
      <c r="J513" s="401"/>
      <c r="K513" s="292"/>
      <c r="L513" s="400"/>
      <c r="M513" s="401"/>
      <c r="N513" s="292"/>
      <c r="O513" s="293"/>
      <c r="P513" s="294"/>
      <c r="Q513" s="292"/>
      <c r="R513" s="293"/>
      <c r="S513" s="294"/>
    </row>
    <row r="514" spans="2:19" s="291" customFormat="1">
      <c r="B514" s="292"/>
      <c r="C514" s="400"/>
      <c r="D514" s="401"/>
      <c r="E514" s="292"/>
      <c r="F514" s="400"/>
      <c r="G514" s="401"/>
      <c r="H514" s="292"/>
      <c r="I514" s="400"/>
      <c r="J514" s="401"/>
      <c r="K514" s="292"/>
      <c r="L514" s="400"/>
      <c r="M514" s="401"/>
      <c r="N514" s="292"/>
      <c r="O514" s="293"/>
      <c r="P514" s="294"/>
      <c r="Q514" s="292"/>
      <c r="R514" s="293"/>
      <c r="S514" s="294"/>
    </row>
    <row r="515" spans="2:19" s="291" customFormat="1">
      <c r="B515" s="292"/>
      <c r="C515" s="400"/>
      <c r="D515" s="401"/>
      <c r="E515" s="292"/>
      <c r="F515" s="400"/>
      <c r="G515" s="401"/>
      <c r="H515" s="292"/>
      <c r="I515" s="400"/>
      <c r="J515" s="401"/>
      <c r="K515" s="292"/>
      <c r="L515" s="400"/>
      <c r="M515" s="401"/>
      <c r="N515" s="292"/>
      <c r="O515" s="293"/>
      <c r="P515" s="294"/>
      <c r="Q515" s="292"/>
      <c r="R515" s="293"/>
      <c r="S515" s="294"/>
    </row>
    <row r="516" spans="2:19" s="291" customFormat="1" ht="16.8" thickBot="1">
      <c r="B516" s="292"/>
      <c r="C516" s="400"/>
      <c r="D516" s="401"/>
      <c r="E516" s="292"/>
      <c r="F516" s="400"/>
      <c r="G516" s="401"/>
      <c r="H516" s="292"/>
      <c r="I516" s="400"/>
      <c r="J516" s="401"/>
      <c r="K516" s="292"/>
      <c r="L516" s="400"/>
      <c r="M516" s="401"/>
      <c r="N516" s="292"/>
      <c r="O516" s="293"/>
      <c r="P516" s="294"/>
      <c r="Q516" s="292"/>
      <c r="R516" s="293"/>
      <c r="S516" s="294"/>
    </row>
    <row r="517" spans="2:19" s="96" customFormat="1" ht="21" customHeight="1">
      <c r="B517" s="85" t="s">
        <v>42</v>
      </c>
      <c r="C517" s="355"/>
      <c r="D517" s="356"/>
      <c r="E517" s="86"/>
      <c r="F517" s="355"/>
      <c r="G517" s="355"/>
      <c r="H517" s="86"/>
      <c r="I517" s="357" t="s">
        <v>43</v>
      </c>
      <c r="J517" s="358"/>
      <c r="K517" s="90"/>
      <c r="L517" s="359"/>
      <c r="M517" s="360"/>
      <c r="N517" s="92"/>
      <c r="O517" s="93" t="s">
        <v>44</v>
      </c>
      <c r="P517" s="94"/>
      <c r="Q517" s="86"/>
      <c r="R517" s="94"/>
      <c r="S517" s="95"/>
    </row>
    <row r="518" spans="2:19" s="96" customFormat="1" ht="21" customHeight="1" thickBot="1">
      <c r="B518" s="97" t="s">
        <v>45</v>
      </c>
      <c r="C518" s="361"/>
      <c r="D518" s="362">
        <f>メール用全紙計算!T33</f>
        <v>0</v>
      </c>
      <c r="E518" s="100"/>
      <c r="F518" s="363"/>
      <c r="G518" s="363"/>
      <c r="H518" s="100"/>
      <c r="I518" s="364" t="s">
        <v>46</v>
      </c>
      <c r="J518" s="365"/>
      <c r="K518" s="100"/>
      <c r="L518" s="363"/>
      <c r="M518" s="366"/>
      <c r="N518" s="104"/>
      <c r="O518" s="101" t="s">
        <v>47</v>
      </c>
      <c r="P518" s="1217"/>
      <c r="Q518" s="1218"/>
      <c r="R518" s="1218"/>
      <c r="S518" s="1219"/>
    </row>
    <row r="519" spans="2:19" s="387" customFormat="1" ht="15">
      <c r="B519" s="384"/>
      <c r="C519" s="385"/>
      <c r="D519" s="386"/>
      <c r="E519" s="384"/>
      <c r="F519" s="385"/>
      <c r="G519" s="386"/>
      <c r="H519" s="384"/>
      <c r="I519" s="385"/>
      <c r="J519" s="386"/>
      <c r="K519" s="384"/>
      <c r="L519" s="385"/>
      <c r="M519" s="386"/>
      <c r="N519" s="384"/>
      <c r="O519" s="529"/>
      <c r="P519" s="530"/>
      <c r="Q519" s="384"/>
      <c r="R519" s="529"/>
      <c r="S519" s="530"/>
    </row>
    <row r="520" spans="2:19" s="387" customFormat="1" ht="18" customHeight="1">
      <c r="B520" s="407" t="s">
        <v>453</v>
      </c>
      <c r="C520" s="448"/>
      <c r="D520" s="112" t="s">
        <v>49</v>
      </c>
      <c r="E520" s="112">
        <f>+M528+D538+G538+J538+M538+P538+S538</f>
        <v>0</v>
      </c>
      <c r="F520" s="112" t="s">
        <v>229</v>
      </c>
      <c r="G520" s="112">
        <f>メール用全紙計算!S31</f>
        <v>16395</v>
      </c>
      <c r="H520" s="240"/>
      <c r="I520" s="449"/>
      <c r="J520" s="340"/>
      <c r="K520" s="566"/>
      <c r="L520" s="567"/>
      <c r="M520" s="340"/>
      <c r="N520" s="566"/>
      <c r="O520" s="568"/>
      <c r="P520" s="299"/>
      <c r="Q520" s="566" t="s">
        <v>261</v>
      </c>
      <c r="R520" s="568"/>
      <c r="S520" s="118" t="s">
        <v>54</v>
      </c>
    </row>
    <row r="521" spans="2:19" s="105" customFormat="1" ht="12" customHeight="1" thickBot="1">
      <c r="B521" s="106"/>
      <c r="C521" s="106"/>
      <c r="D521" s="343"/>
      <c r="E521" s="106"/>
      <c r="F521" s="106"/>
      <c r="G521" s="343"/>
      <c r="H521" s="106"/>
      <c r="I521" s="106"/>
      <c r="J521" s="343"/>
      <c r="K521" s="106"/>
      <c r="L521" s="106"/>
      <c r="M521" s="343"/>
      <c r="N521" s="106"/>
      <c r="O521" s="107"/>
      <c r="P521" s="108"/>
      <c r="Q521" s="387"/>
      <c r="R521" s="387"/>
      <c r="S521" s="387"/>
    </row>
    <row r="522" spans="2:19" s="387" customFormat="1" ht="15" customHeight="1">
      <c r="B522" s="1234" t="s">
        <v>454</v>
      </c>
      <c r="C522" s="1235"/>
      <c r="D522" s="1236"/>
      <c r="E522" s="1237" t="s">
        <v>455</v>
      </c>
      <c r="F522" s="1235"/>
      <c r="G522" s="1236"/>
      <c r="H522" s="569" t="s">
        <v>456</v>
      </c>
      <c r="I522" s="570"/>
      <c r="J522" s="571"/>
      <c r="K522" s="572" t="s">
        <v>457</v>
      </c>
      <c r="L522" s="573"/>
      <c r="M522" s="571"/>
      <c r="N522" s="574" t="s">
        <v>458</v>
      </c>
      <c r="O522" s="575"/>
      <c r="P522" s="576"/>
      <c r="Q522" s="577"/>
    </row>
    <row r="523" spans="2:19" s="117" customFormat="1" ht="15" customHeight="1">
      <c r="B523" s="578" t="s">
        <v>61</v>
      </c>
      <c r="C523" s="131" t="s">
        <v>64</v>
      </c>
      <c r="D523" s="132" t="s">
        <v>459</v>
      </c>
      <c r="E523" s="135" t="s">
        <v>61</v>
      </c>
      <c r="F523" s="131" t="s">
        <v>64</v>
      </c>
      <c r="G523" s="136" t="s">
        <v>65</v>
      </c>
      <c r="H523" s="135" t="s">
        <v>61</v>
      </c>
      <c r="I523" s="131" t="s">
        <v>64</v>
      </c>
      <c r="J523" s="136" t="s">
        <v>65</v>
      </c>
      <c r="K523" s="135" t="s">
        <v>61</v>
      </c>
      <c r="L523" s="131" t="s">
        <v>64</v>
      </c>
      <c r="M523" s="136" t="s">
        <v>65</v>
      </c>
      <c r="N523" s="135" t="s">
        <v>61</v>
      </c>
      <c r="O523" s="131" t="s">
        <v>64</v>
      </c>
      <c r="P523" s="136" t="s">
        <v>65</v>
      </c>
      <c r="Q523" s="577"/>
      <c r="R523" s="387"/>
      <c r="S523" s="387"/>
    </row>
    <row r="524" spans="2:19" s="387" customFormat="1" ht="15" customHeight="1">
      <c r="B524" s="418" t="s">
        <v>460</v>
      </c>
      <c r="C524" s="419">
        <v>360</v>
      </c>
      <c r="D524" s="579"/>
      <c r="E524" s="580" t="s">
        <v>460</v>
      </c>
      <c r="F524" s="419">
        <v>920</v>
      </c>
      <c r="G524" s="310"/>
      <c r="H524" s="581" t="s">
        <v>461</v>
      </c>
      <c r="I524" s="419">
        <v>460</v>
      </c>
      <c r="J524" s="579"/>
      <c r="K524" s="581" t="s">
        <v>462</v>
      </c>
      <c r="L524" s="419">
        <v>80</v>
      </c>
      <c r="M524" s="579"/>
      <c r="N524" s="582"/>
      <c r="O524" s="583"/>
      <c r="P524" s="310"/>
      <c r="Q524" s="577"/>
    </row>
    <row r="525" spans="2:19" s="387" customFormat="1" ht="15" customHeight="1">
      <c r="B525" s="418" t="s">
        <v>463</v>
      </c>
      <c r="C525" s="419">
        <v>365</v>
      </c>
      <c r="D525" s="579"/>
      <c r="E525" s="580" t="s">
        <v>463</v>
      </c>
      <c r="F525" s="419">
        <v>920</v>
      </c>
      <c r="G525" s="310"/>
      <c r="H525" s="584"/>
      <c r="I525" s="424"/>
      <c r="J525" s="585"/>
      <c r="K525" s="584"/>
      <c r="L525" s="424"/>
      <c r="M525" s="585"/>
      <c r="N525" s="586"/>
      <c r="O525" s="587"/>
      <c r="P525" s="322"/>
      <c r="Q525" s="577"/>
    </row>
    <row r="526" spans="2:19" s="387" customFormat="1" ht="15" customHeight="1">
      <c r="B526" s="418" t="s">
        <v>464</v>
      </c>
      <c r="C526" s="419">
        <v>385</v>
      </c>
      <c r="D526" s="310"/>
      <c r="E526" s="580" t="s">
        <v>464</v>
      </c>
      <c r="F526" s="419">
        <v>950</v>
      </c>
      <c r="G526" s="310"/>
      <c r="H526" s="584"/>
      <c r="I526" s="424"/>
      <c r="J526" s="585"/>
      <c r="K526" s="584"/>
      <c r="L526" s="424"/>
      <c r="M526" s="585"/>
      <c r="N526" s="586"/>
      <c r="O526" s="587"/>
      <c r="P526" s="322"/>
      <c r="Q526" s="577"/>
    </row>
    <row r="527" spans="2:19" s="387" customFormat="1" ht="15" customHeight="1">
      <c r="B527" s="418" t="s">
        <v>465</v>
      </c>
      <c r="C527" s="419">
        <v>650</v>
      </c>
      <c r="D527" s="310"/>
      <c r="E527" s="580" t="s">
        <v>466</v>
      </c>
      <c r="F527" s="419">
        <v>1420</v>
      </c>
      <c r="G527" s="310"/>
      <c r="H527" s="584"/>
      <c r="I527" s="424"/>
      <c r="J527" s="585"/>
      <c r="K527" s="584"/>
      <c r="L527" s="424"/>
      <c r="M527" s="585"/>
      <c r="N527" s="586"/>
      <c r="O527" s="587"/>
      <c r="P527" s="322"/>
      <c r="Q527" s="577"/>
    </row>
    <row r="528" spans="2:19" s="387" customFormat="1" ht="15" customHeight="1" thickBot="1">
      <c r="B528" s="418" t="s">
        <v>466</v>
      </c>
      <c r="C528" s="419">
        <v>120</v>
      </c>
      <c r="D528" s="310"/>
      <c r="E528" s="580" t="s">
        <v>467</v>
      </c>
      <c r="F528" s="419">
        <v>1080</v>
      </c>
      <c r="G528" s="310"/>
      <c r="H528" s="584"/>
      <c r="I528" s="424"/>
      <c r="J528" s="585"/>
      <c r="K528" s="588" t="s">
        <v>468</v>
      </c>
      <c r="L528" s="434">
        <f>SUM(L524:L527)</f>
        <v>80</v>
      </c>
      <c r="M528" s="565">
        <f>SUM(M524:M527)</f>
        <v>0</v>
      </c>
      <c r="N528" s="589"/>
      <c r="O528" s="434">
        <f>SUM(O524:O527)</f>
        <v>0</v>
      </c>
      <c r="P528" s="565">
        <f>SUM(P524:P527)</f>
        <v>0</v>
      </c>
      <c r="Q528" s="577"/>
    </row>
    <row r="529" spans="2:19" s="387" customFormat="1" ht="15" customHeight="1" thickBot="1">
      <c r="B529" s="418" t="s">
        <v>467</v>
      </c>
      <c r="C529" s="419">
        <v>450</v>
      </c>
      <c r="D529" s="310"/>
      <c r="E529" s="580" t="s">
        <v>469</v>
      </c>
      <c r="F529" s="419">
        <v>2030</v>
      </c>
      <c r="G529" s="579"/>
      <c r="H529" s="584"/>
      <c r="I529" s="424"/>
      <c r="J529" s="322"/>
      <c r="K529" s="590"/>
      <c r="L529" s="385"/>
      <c r="M529" s="386"/>
      <c r="O529" s="591"/>
      <c r="P529" s="530"/>
      <c r="R529" s="591"/>
      <c r="S529" s="592"/>
    </row>
    <row r="530" spans="2:19" s="387" customFormat="1" ht="15" customHeight="1">
      <c r="B530" s="418" t="s">
        <v>470</v>
      </c>
      <c r="C530" s="419">
        <v>410</v>
      </c>
      <c r="D530" s="310"/>
      <c r="E530" s="580" t="s">
        <v>471</v>
      </c>
      <c r="F530" s="419">
        <v>220</v>
      </c>
      <c r="G530" s="579"/>
      <c r="H530" s="584"/>
      <c r="I530" s="424"/>
      <c r="J530" s="593"/>
      <c r="K530" s="594" t="s">
        <v>472</v>
      </c>
      <c r="L530" s="595"/>
      <c r="M530" s="596"/>
      <c r="N530" s="569" t="s">
        <v>473</v>
      </c>
      <c r="O530" s="575"/>
      <c r="P530" s="597"/>
      <c r="Q530" s="128" t="s">
        <v>60</v>
      </c>
      <c r="R530" s="598"/>
      <c r="S530" s="599"/>
    </row>
    <row r="531" spans="2:19" s="387" customFormat="1" ht="15" customHeight="1">
      <c r="B531" s="418" t="s">
        <v>474</v>
      </c>
      <c r="C531" s="419">
        <v>615</v>
      </c>
      <c r="D531" s="310"/>
      <c r="E531" s="580" t="s">
        <v>475</v>
      </c>
      <c r="F531" s="419">
        <v>680</v>
      </c>
      <c r="G531" s="310"/>
      <c r="H531" s="600"/>
      <c r="I531" s="424"/>
      <c r="J531" s="585"/>
      <c r="K531" s="601" t="s">
        <v>61</v>
      </c>
      <c r="L531" s="131" t="s">
        <v>64</v>
      </c>
      <c r="M531" s="136" t="s">
        <v>65</v>
      </c>
      <c r="N531" s="602" t="s">
        <v>61</v>
      </c>
      <c r="O531" s="131" t="s">
        <v>64</v>
      </c>
      <c r="P531" s="136" t="s">
        <v>476</v>
      </c>
      <c r="Q531" s="602" t="s">
        <v>61</v>
      </c>
      <c r="R531" s="131" t="s">
        <v>64</v>
      </c>
      <c r="S531" s="603" t="s">
        <v>476</v>
      </c>
    </row>
    <row r="532" spans="2:19" s="387" customFormat="1" ht="15" customHeight="1">
      <c r="B532" s="418" t="s">
        <v>477</v>
      </c>
      <c r="C532" s="419">
        <v>245</v>
      </c>
      <c r="D532" s="310"/>
      <c r="E532" s="580" t="s">
        <v>478</v>
      </c>
      <c r="F532" s="419">
        <v>1110</v>
      </c>
      <c r="G532" s="310"/>
      <c r="H532" s="584"/>
      <c r="I532" s="424"/>
      <c r="J532" s="585"/>
      <c r="K532" s="581" t="s">
        <v>479</v>
      </c>
      <c r="L532" s="604">
        <v>100</v>
      </c>
      <c r="M532" s="579"/>
      <c r="N532" s="605" t="s">
        <v>462</v>
      </c>
      <c r="O532" s="604">
        <v>20</v>
      </c>
      <c r="P532" s="579"/>
      <c r="Q532" s="605" t="s">
        <v>480</v>
      </c>
      <c r="R532" s="604">
        <v>120</v>
      </c>
      <c r="S532" s="395"/>
    </row>
    <row r="533" spans="2:19" s="387" customFormat="1" ht="15" customHeight="1">
      <c r="B533" s="418" t="s">
        <v>481</v>
      </c>
      <c r="C533" s="419">
        <v>770</v>
      </c>
      <c r="D533" s="310"/>
      <c r="E533" s="580" t="s">
        <v>481</v>
      </c>
      <c r="F533" s="419">
        <v>1450</v>
      </c>
      <c r="G533" s="310"/>
      <c r="H533" s="584"/>
      <c r="I533" s="424"/>
      <c r="J533" s="585"/>
      <c r="K533" s="586"/>
      <c r="L533" s="587"/>
      <c r="M533" s="585"/>
      <c r="N533" s="586"/>
      <c r="O533" s="587"/>
      <c r="P533" s="585"/>
      <c r="Q533" s="586"/>
      <c r="R533" s="587"/>
      <c r="S533" s="327"/>
    </row>
    <row r="534" spans="2:19" s="387" customFormat="1" ht="15" customHeight="1">
      <c r="B534" s="418" t="s">
        <v>482</v>
      </c>
      <c r="C534" s="419">
        <v>115</v>
      </c>
      <c r="D534" s="310"/>
      <c r="E534" s="580" t="s">
        <v>483</v>
      </c>
      <c r="F534" s="419">
        <v>350</v>
      </c>
      <c r="G534" s="310"/>
      <c r="H534" s="584"/>
      <c r="I534" s="424"/>
      <c r="J534" s="585"/>
      <c r="K534" s="586"/>
      <c r="L534" s="587"/>
      <c r="M534" s="585"/>
      <c r="N534" s="586"/>
      <c r="O534" s="587"/>
      <c r="P534" s="585"/>
      <c r="Q534" s="586"/>
      <c r="R534" s="587"/>
      <c r="S534" s="327"/>
    </row>
    <row r="535" spans="2:19" s="387" customFormat="1" ht="15" customHeight="1">
      <c r="B535" s="418"/>
      <c r="C535" s="419"/>
      <c r="D535" s="310"/>
      <c r="E535" s="580"/>
      <c r="F535" s="419"/>
      <c r="G535" s="310"/>
      <c r="H535" s="584"/>
      <c r="I535" s="424"/>
      <c r="J535" s="585"/>
      <c r="K535" s="586"/>
      <c r="L535" s="587"/>
      <c r="M535" s="585"/>
      <c r="N535" s="586"/>
      <c r="O535" s="587"/>
      <c r="P535" s="585"/>
      <c r="Q535" s="586"/>
      <c r="R535" s="587"/>
      <c r="S535" s="327"/>
    </row>
    <row r="536" spans="2:19" s="387" customFormat="1" ht="15" customHeight="1">
      <c r="B536" s="431"/>
      <c r="C536" s="424"/>
      <c r="D536" s="322"/>
      <c r="E536" s="606"/>
      <c r="F536" s="424"/>
      <c r="G536" s="322"/>
      <c r="H536" s="584"/>
      <c r="I536" s="424"/>
      <c r="J536" s="585"/>
      <c r="K536" s="586"/>
      <c r="L536" s="587"/>
      <c r="M536" s="585"/>
      <c r="N536" s="586"/>
      <c r="O536" s="587"/>
      <c r="P536" s="585"/>
      <c r="Q536" s="586"/>
      <c r="R536" s="587"/>
      <c r="S536" s="327"/>
    </row>
    <row r="537" spans="2:19" s="387" customFormat="1" ht="15" customHeight="1">
      <c r="B537" s="431"/>
      <c r="C537" s="424"/>
      <c r="D537" s="322"/>
      <c r="E537" s="606"/>
      <c r="F537" s="424"/>
      <c r="G537" s="322"/>
      <c r="H537" s="607"/>
      <c r="I537" s="544"/>
      <c r="J537" s="593"/>
      <c r="K537" s="586"/>
      <c r="L537" s="587"/>
      <c r="M537" s="585"/>
      <c r="N537" s="608"/>
      <c r="O537" s="609"/>
      <c r="P537" s="585"/>
      <c r="Q537" s="610"/>
      <c r="R537" s="609"/>
      <c r="S537" s="177"/>
    </row>
    <row r="538" spans="2:19" s="387" customFormat="1" ht="15" customHeight="1" thickBot="1">
      <c r="B538" s="611" t="s">
        <v>484</v>
      </c>
      <c r="C538" s="612">
        <f>SUM(C524:C537)</f>
        <v>4485</v>
      </c>
      <c r="D538" s="613">
        <f>SUM(D524:D537)</f>
        <v>0</v>
      </c>
      <c r="E538" s="588" t="s">
        <v>485</v>
      </c>
      <c r="F538" s="612">
        <f>SUM(F524:F537)</f>
        <v>11130</v>
      </c>
      <c r="G538" s="613">
        <f>SUM(G524:G537)</f>
        <v>0</v>
      </c>
      <c r="H538" s="588" t="s">
        <v>486</v>
      </c>
      <c r="I538" s="612">
        <f>SUM(I524:I537)</f>
        <v>460</v>
      </c>
      <c r="J538" s="613">
        <f>SUM(J524:J537)</f>
        <v>0</v>
      </c>
      <c r="K538" s="588" t="s">
        <v>211</v>
      </c>
      <c r="L538" s="612">
        <f>SUM(L532:L537)</f>
        <v>100</v>
      </c>
      <c r="M538" s="614">
        <f>SUM(M532:M537)</f>
        <v>0</v>
      </c>
      <c r="N538" s="588" t="s">
        <v>487</v>
      </c>
      <c r="O538" s="612">
        <f>SUM(O532:O537)</f>
        <v>20</v>
      </c>
      <c r="P538" s="614">
        <f>SUM(P532:P537)</f>
        <v>0</v>
      </c>
      <c r="Q538" s="588" t="s">
        <v>488</v>
      </c>
      <c r="R538" s="612">
        <f>SUM(R532:R537)</f>
        <v>120</v>
      </c>
      <c r="S538" s="615">
        <f>SUM(S532:S537)</f>
        <v>0</v>
      </c>
    </row>
    <row r="539" spans="2:19" s="387" customFormat="1" ht="15" customHeight="1">
      <c r="B539" s="445"/>
      <c r="C539" s="616"/>
      <c r="D539" s="617"/>
      <c r="E539" s="384"/>
      <c r="F539" s="616"/>
      <c r="G539" s="617"/>
      <c r="H539" s="384"/>
      <c r="I539" s="616"/>
      <c r="J539" s="617"/>
      <c r="K539" s="384"/>
      <c r="L539" s="616"/>
      <c r="M539" s="617"/>
      <c r="N539" s="384"/>
      <c r="O539" s="618"/>
      <c r="P539" s="619"/>
      <c r="Q539" s="384"/>
      <c r="R539" s="618"/>
      <c r="S539" s="619"/>
    </row>
    <row r="540" spans="2:19" s="387" customFormat="1" ht="15" customHeight="1">
      <c r="B540" s="384"/>
      <c r="C540" s="385"/>
      <c r="D540" s="386"/>
      <c r="E540" s="384"/>
      <c r="F540" s="385"/>
      <c r="G540" s="386"/>
      <c r="H540" s="384"/>
      <c r="I540" s="385"/>
      <c r="J540" s="386"/>
      <c r="K540" s="384"/>
      <c r="L540" s="385"/>
      <c r="M540" s="386"/>
      <c r="N540" s="384"/>
      <c r="O540" s="529"/>
      <c r="P540" s="530"/>
      <c r="Q540" s="384"/>
      <c r="R540" s="529"/>
      <c r="S540" s="530"/>
    </row>
    <row r="541" spans="2:19" s="387" customFormat="1" ht="18" customHeight="1">
      <c r="B541" s="407" t="s">
        <v>489</v>
      </c>
      <c r="C541" s="408"/>
      <c r="D541" s="112" t="s">
        <v>49</v>
      </c>
      <c r="E541" s="112">
        <f>D562+G562+J562+M551+M562+P551+P562+S562</f>
        <v>0</v>
      </c>
      <c r="F541" s="112" t="s">
        <v>229</v>
      </c>
      <c r="G541" s="112">
        <f>メール用全紙計算!S32</f>
        <v>14135</v>
      </c>
      <c r="H541" s="240"/>
      <c r="I541" s="409"/>
      <c r="J541" s="410"/>
      <c r="L541" s="408"/>
      <c r="M541" s="410"/>
      <c r="O541" s="514"/>
      <c r="P541" s="620"/>
      <c r="Q541" s="566" t="s">
        <v>261</v>
      </c>
      <c r="R541" s="514"/>
      <c r="S541" s="118" t="s">
        <v>54</v>
      </c>
    </row>
    <row r="542" spans="2:19" s="105" customFormat="1" ht="12" customHeight="1" thickBot="1">
      <c r="B542" s="106"/>
      <c r="C542" s="106"/>
      <c r="D542" s="343"/>
      <c r="E542" s="106"/>
      <c r="F542" s="106"/>
      <c r="G542" s="343"/>
      <c r="H542" s="106"/>
      <c r="I542" s="106"/>
      <c r="J542" s="343"/>
      <c r="K542" s="106"/>
      <c r="L542" s="106"/>
      <c r="M542" s="343"/>
      <c r="N542" s="106"/>
      <c r="O542" s="107"/>
      <c r="P542" s="108"/>
      <c r="Q542" s="106"/>
      <c r="R542" s="107"/>
      <c r="S542" s="108"/>
    </row>
    <row r="543" spans="2:19" s="387" customFormat="1" ht="15" customHeight="1">
      <c r="B543" s="1234" t="s">
        <v>454</v>
      </c>
      <c r="C543" s="1235"/>
      <c r="D543" s="1236"/>
      <c r="E543" s="1237" t="s">
        <v>455</v>
      </c>
      <c r="F543" s="1235"/>
      <c r="G543" s="1236"/>
      <c r="H543" s="569" t="s">
        <v>456</v>
      </c>
      <c r="I543" s="570"/>
      <c r="J543" s="571"/>
      <c r="K543" s="572" t="s">
        <v>457</v>
      </c>
      <c r="L543" s="573"/>
      <c r="M543" s="571"/>
      <c r="N543" s="574" t="s">
        <v>458</v>
      </c>
      <c r="O543" s="575"/>
      <c r="P543" s="621"/>
      <c r="Q543" s="577"/>
    </row>
    <row r="544" spans="2:19" s="117" customFormat="1" ht="15" customHeight="1">
      <c r="B544" s="578" t="s">
        <v>61</v>
      </c>
      <c r="C544" s="131" t="s">
        <v>64</v>
      </c>
      <c r="D544" s="132" t="s">
        <v>490</v>
      </c>
      <c r="E544" s="135" t="s">
        <v>61</v>
      </c>
      <c r="F544" s="131" t="s">
        <v>64</v>
      </c>
      <c r="G544" s="136" t="s">
        <v>65</v>
      </c>
      <c r="H544" s="135" t="s">
        <v>61</v>
      </c>
      <c r="I544" s="131" t="s">
        <v>64</v>
      </c>
      <c r="J544" s="136" t="s">
        <v>65</v>
      </c>
      <c r="K544" s="135" t="s">
        <v>61</v>
      </c>
      <c r="L544" s="131" t="s">
        <v>64</v>
      </c>
      <c r="M544" s="136" t="s">
        <v>65</v>
      </c>
      <c r="N544" s="135" t="s">
        <v>61</v>
      </c>
      <c r="O544" s="131" t="s">
        <v>64</v>
      </c>
      <c r="P544" s="136" t="s">
        <v>65</v>
      </c>
      <c r="Q544" s="577"/>
      <c r="R544" s="387"/>
      <c r="S544" s="387"/>
    </row>
    <row r="545" spans="2:19" s="387" customFormat="1" ht="15" customHeight="1">
      <c r="B545" s="418" t="s">
        <v>491</v>
      </c>
      <c r="C545" s="419">
        <v>485</v>
      </c>
      <c r="D545" s="310"/>
      <c r="E545" s="580" t="s">
        <v>492</v>
      </c>
      <c r="F545" s="419">
        <v>730</v>
      </c>
      <c r="G545" s="310"/>
      <c r="H545" s="580" t="s">
        <v>493</v>
      </c>
      <c r="I545" s="419">
        <v>70</v>
      </c>
      <c r="J545" s="310"/>
      <c r="K545" s="580" t="s">
        <v>494</v>
      </c>
      <c r="L545" s="419">
        <v>30</v>
      </c>
      <c r="M545" s="310"/>
      <c r="N545" s="622"/>
      <c r="O545" s="427"/>
      <c r="P545" s="310"/>
      <c r="Q545" s="577"/>
    </row>
    <row r="546" spans="2:19" s="387" customFormat="1" ht="15" customHeight="1">
      <c r="B546" s="418" t="s">
        <v>495</v>
      </c>
      <c r="C546" s="419">
        <v>560</v>
      </c>
      <c r="D546" s="310"/>
      <c r="E546" s="580" t="s">
        <v>496</v>
      </c>
      <c r="F546" s="419">
        <v>890</v>
      </c>
      <c r="G546" s="310"/>
      <c r="H546" s="580" t="s">
        <v>497</v>
      </c>
      <c r="I546" s="419">
        <v>160</v>
      </c>
      <c r="J546" s="623"/>
      <c r="K546" s="581" t="s">
        <v>498</v>
      </c>
      <c r="L546" s="427">
        <v>10</v>
      </c>
      <c r="M546" s="623"/>
      <c r="N546" s="586"/>
      <c r="O546" s="587"/>
      <c r="P546" s="623"/>
      <c r="Q546" s="577"/>
    </row>
    <row r="547" spans="2:19" s="387" customFormat="1" ht="15" customHeight="1">
      <c r="B547" s="418" t="s">
        <v>499</v>
      </c>
      <c r="C547" s="419">
        <v>210</v>
      </c>
      <c r="D547" s="310"/>
      <c r="E547" s="580" t="s">
        <v>500</v>
      </c>
      <c r="F547" s="419">
        <v>930</v>
      </c>
      <c r="G547" s="310"/>
      <c r="H547" s="580" t="s">
        <v>501</v>
      </c>
      <c r="I547" s="419">
        <v>210</v>
      </c>
      <c r="J547" s="623"/>
      <c r="K547" s="581" t="s">
        <v>502</v>
      </c>
      <c r="L547" s="427">
        <v>10</v>
      </c>
      <c r="M547" s="623"/>
      <c r="N547" s="586"/>
      <c r="O547" s="587"/>
      <c r="P547" s="623"/>
      <c r="Q547" s="577"/>
    </row>
    <row r="548" spans="2:19" s="387" customFormat="1" ht="15" customHeight="1">
      <c r="B548" s="418" t="s">
        <v>503</v>
      </c>
      <c r="C548" s="419">
        <v>150</v>
      </c>
      <c r="D548" s="310"/>
      <c r="E548" s="580" t="s">
        <v>504</v>
      </c>
      <c r="F548" s="419">
        <v>880</v>
      </c>
      <c r="G548" s="310"/>
      <c r="H548" s="580" t="s">
        <v>505</v>
      </c>
      <c r="I548" s="419">
        <v>130</v>
      </c>
      <c r="J548" s="623"/>
      <c r="K548" s="581" t="s">
        <v>506</v>
      </c>
      <c r="L548" s="427">
        <v>10</v>
      </c>
      <c r="M548" s="623"/>
      <c r="N548" s="586"/>
      <c r="O548" s="587"/>
      <c r="P548" s="623"/>
      <c r="Q548" s="577"/>
    </row>
    <row r="549" spans="2:19" s="387" customFormat="1" ht="15" customHeight="1">
      <c r="B549" s="418" t="s">
        <v>507</v>
      </c>
      <c r="C549" s="419">
        <v>220</v>
      </c>
      <c r="D549" s="310"/>
      <c r="E549" s="580" t="s">
        <v>499</v>
      </c>
      <c r="F549" s="419">
        <v>500</v>
      </c>
      <c r="G549" s="310"/>
      <c r="H549" s="580" t="s">
        <v>508</v>
      </c>
      <c r="I549" s="419">
        <v>100</v>
      </c>
      <c r="J549" s="623"/>
      <c r="K549" s="581" t="s">
        <v>509</v>
      </c>
      <c r="L549" s="427">
        <v>10</v>
      </c>
      <c r="M549" s="623"/>
      <c r="N549" s="586"/>
      <c r="O549" s="587"/>
      <c r="P549" s="623"/>
      <c r="Q549" s="577"/>
    </row>
    <row r="550" spans="2:19" s="387" customFormat="1" ht="15" customHeight="1">
      <c r="B550" s="418" t="s">
        <v>510</v>
      </c>
      <c r="C550" s="419">
        <v>475</v>
      </c>
      <c r="D550" s="310"/>
      <c r="E550" s="580" t="s">
        <v>503</v>
      </c>
      <c r="F550" s="419">
        <v>420</v>
      </c>
      <c r="G550" s="310"/>
      <c r="H550" s="580" t="s">
        <v>511</v>
      </c>
      <c r="I550" s="419">
        <v>160</v>
      </c>
      <c r="J550" s="623"/>
      <c r="K550" s="581"/>
      <c r="L550" s="427"/>
      <c r="M550" s="623"/>
      <c r="N550" s="586"/>
      <c r="O550" s="587"/>
      <c r="P550" s="623"/>
      <c r="Q550" s="577"/>
    </row>
    <row r="551" spans="2:19" s="387" customFormat="1" ht="15" customHeight="1" thickBot="1">
      <c r="B551" s="418" t="s">
        <v>512</v>
      </c>
      <c r="C551" s="419">
        <v>200</v>
      </c>
      <c r="D551" s="310"/>
      <c r="E551" s="580" t="s">
        <v>513</v>
      </c>
      <c r="F551" s="419">
        <v>300</v>
      </c>
      <c r="G551" s="310"/>
      <c r="H551" s="580" t="s">
        <v>514</v>
      </c>
      <c r="I551" s="419">
        <v>100</v>
      </c>
      <c r="J551" s="317"/>
      <c r="K551" s="588" t="s">
        <v>468</v>
      </c>
      <c r="L551" s="455">
        <f>SUM(L545:L550)</f>
        <v>70</v>
      </c>
      <c r="M551" s="455">
        <f>SUM(M545:M550)</f>
        <v>0</v>
      </c>
      <c r="N551" s="624"/>
      <c r="O551" s="455">
        <f>SUM(O545:O550)</f>
        <v>0</v>
      </c>
      <c r="P551" s="457">
        <f>SUM(P545:P550)</f>
        <v>0</v>
      </c>
      <c r="R551" s="591"/>
      <c r="S551" s="592"/>
    </row>
    <row r="552" spans="2:19" s="387" customFormat="1" ht="15" customHeight="1">
      <c r="B552" s="418" t="s">
        <v>515</v>
      </c>
      <c r="C552" s="419">
        <v>230</v>
      </c>
      <c r="D552" s="310"/>
      <c r="E552" s="580" t="s">
        <v>507</v>
      </c>
      <c r="F552" s="419">
        <v>1120</v>
      </c>
      <c r="G552" s="310"/>
      <c r="H552" s="580" t="s">
        <v>516</v>
      </c>
      <c r="I552" s="419">
        <v>90</v>
      </c>
      <c r="J552" s="625"/>
      <c r="K552" s="594" t="s">
        <v>472</v>
      </c>
      <c r="L552" s="595"/>
      <c r="M552" s="596"/>
      <c r="N552" s="569" t="s">
        <v>473</v>
      </c>
      <c r="O552" s="575"/>
      <c r="P552" s="597"/>
      <c r="Q552" s="128" t="s">
        <v>60</v>
      </c>
      <c r="R552" s="598"/>
      <c r="S552" s="599"/>
    </row>
    <row r="553" spans="2:19" s="387" customFormat="1" ht="15" customHeight="1">
      <c r="B553" s="418" t="s">
        <v>517</v>
      </c>
      <c r="C553" s="419">
        <v>140</v>
      </c>
      <c r="D553" s="310"/>
      <c r="E553" s="580" t="s">
        <v>510</v>
      </c>
      <c r="F553" s="419">
        <v>970</v>
      </c>
      <c r="G553" s="310"/>
      <c r="H553" s="580"/>
      <c r="I553" s="419"/>
      <c r="J553" s="310"/>
      <c r="K553" s="135" t="s">
        <v>61</v>
      </c>
      <c r="L553" s="131" t="s">
        <v>64</v>
      </c>
      <c r="M553" s="136" t="s">
        <v>65</v>
      </c>
      <c r="N553" s="135" t="s">
        <v>61</v>
      </c>
      <c r="O553" s="131" t="s">
        <v>64</v>
      </c>
      <c r="P553" s="136" t="s">
        <v>65</v>
      </c>
      <c r="Q553" s="135" t="s">
        <v>61</v>
      </c>
      <c r="R553" s="131" t="s">
        <v>64</v>
      </c>
      <c r="S553" s="626" t="s">
        <v>65</v>
      </c>
    </row>
    <row r="554" spans="2:19" s="387" customFormat="1" ht="15" customHeight="1">
      <c r="B554" s="418" t="s">
        <v>518</v>
      </c>
      <c r="C554" s="419">
        <v>185</v>
      </c>
      <c r="D554" s="310"/>
      <c r="E554" s="580" t="s">
        <v>512</v>
      </c>
      <c r="F554" s="419">
        <v>580</v>
      </c>
      <c r="G554" s="310"/>
      <c r="H554" s="606"/>
      <c r="I554" s="424"/>
      <c r="J554" s="322"/>
      <c r="K554" s="580" t="s">
        <v>519</v>
      </c>
      <c r="L554" s="419">
        <v>10</v>
      </c>
      <c r="M554" s="310"/>
      <c r="N554" s="580"/>
      <c r="O554" s="419"/>
      <c r="P554" s="310"/>
      <c r="Q554" s="580" t="s">
        <v>519</v>
      </c>
      <c r="R554" s="419">
        <v>10</v>
      </c>
      <c r="S554" s="395"/>
    </row>
    <row r="555" spans="2:19" s="387" customFormat="1" ht="15" customHeight="1">
      <c r="B555" s="418" t="s">
        <v>520</v>
      </c>
      <c r="C555" s="419">
        <v>80</v>
      </c>
      <c r="D555" s="310"/>
      <c r="E555" s="580" t="s">
        <v>515</v>
      </c>
      <c r="F555" s="419">
        <v>580</v>
      </c>
      <c r="G555" s="310"/>
      <c r="H555" s="606"/>
      <c r="I555" s="424"/>
      <c r="J555" s="585"/>
      <c r="K555" s="605" t="s">
        <v>521</v>
      </c>
      <c r="L555" s="583">
        <v>40</v>
      </c>
      <c r="M555" s="623"/>
      <c r="N555" s="605"/>
      <c r="O555" s="583"/>
      <c r="P555" s="623"/>
      <c r="Q555" s="605" t="s">
        <v>522</v>
      </c>
      <c r="R555" s="583">
        <v>20</v>
      </c>
      <c r="S555" s="313"/>
    </row>
    <row r="556" spans="2:19" s="387" customFormat="1" ht="15" customHeight="1">
      <c r="B556" s="418"/>
      <c r="C556" s="419"/>
      <c r="D556" s="310"/>
      <c r="E556" s="580" t="s">
        <v>517</v>
      </c>
      <c r="F556" s="419">
        <v>760</v>
      </c>
      <c r="G556" s="310"/>
      <c r="H556" s="606"/>
      <c r="I556" s="424"/>
      <c r="J556" s="585"/>
      <c r="K556" s="605" t="s">
        <v>523</v>
      </c>
      <c r="L556" s="583">
        <v>10</v>
      </c>
      <c r="M556" s="623"/>
      <c r="N556" s="605"/>
      <c r="O556" s="583"/>
      <c r="P556" s="623"/>
      <c r="Q556" s="605" t="s">
        <v>524</v>
      </c>
      <c r="R556" s="583">
        <v>20</v>
      </c>
      <c r="S556" s="313"/>
    </row>
    <row r="557" spans="2:19" s="387" customFormat="1" ht="15" customHeight="1">
      <c r="B557" s="431"/>
      <c r="C557" s="424"/>
      <c r="D557" s="322"/>
      <c r="E557" s="580" t="s">
        <v>518</v>
      </c>
      <c r="F557" s="419">
        <v>810</v>
      </c>
      <c r="G557" s="310"/>
      <c r="H557" s="606"/>
      <c r="I557" s="424"/>
      <c r="J557" s="585"/>
      <c r="K557" s="605" t="s">
        <v>525</v>
      </c>
      <c r="L557" s="583">
        <v>30</v>
      </c>
      <c r="M557" s="623"/>
      <c r="N557" s="605"/>
      <c r="O557" s="583"/>
      <c r="P557" s="623"/>
      <c r="Q557" s="605" t="s">
        <v>526</v>
      </c>
      <c r="R557" s="583">
        <v>10</v>
      </c>
      <c r="S557" s="313"/>
    </row>
    <row r="558" spans="2:19" s="387" customFormat="1" ht="15" customHeight="1">
      <c r="B558" s="431"/>
      <c r="C558" s="424"/>
      <c r="D558" s="322"/>
      <c r="E558" s="580" t="s">
        <v>520</v>
      </c>
      <c r="F558" s="427">
        <v>400</v>
      </c>
      <c r="G558" s="317"/>
      <c r="H558" s="606"/>
      <c r="I558" s="424"/>
      <c r="J558" s="585"/>
      <c r="K558" s="605" t="s">
        <v>502</v>
      </c>
      <c r="L558" s="583">
        <v>20</v>
      </c>
      <c r="M558" s="623"/>
      <c r="N558" s="605"/>
      <c r="O558" s="583"/>
      <c r="P558" s="623"/>
      <c r="Q558" s="605" t="s">
        <v>527</v>
      </c>
      <c r="R558" s="583">
        <v>10</v>
      </c>
      <c r="S558" s="313"/>
    </row>
    <row r="559" spans="2:19" s="387" customFormat="1" ht="15" customHeight="1">
      <c r="B559" s="431"/>
      <c r="C559" s="424"/>
      <c r="D559" s="322"/>
      <c r="E559" s="606"/>
      <c r="F559" s="424"/>
      <c r="G559" s="322"/>
      <c r="H559" s="606"/>
      <c r="I559" s="424"/>
      <c r="J559" s="593"/>
      <c r="K559" s="605" t="s">
        <v>506</v>
      </c>
      <c r="L559" s="583">
        <v>10</v>
      </c>
      <c r="M559" s="623"/>
      <c r="N559" s="627"/>
      <c r="O559" s="628"/>
      <c r="P559" s="623"/>
      <c r="Q559" s="627" t="s">
        <v>502</v>
      </c>
      <c r="R559" s="628">
        <v>10</v>
      </c>
      <c r="S559" s="168"/>
    </row>
    <row r="560" spans="2:19" s="387" customFormat="1" ht="15" customHeight="1">
      <c r="B560" s="431"/>
      <c r="C560" s="424"/>
      <c r="D560" s="322"/>
      <c r="E560" s="606"/>
      <c r="F560" s="424"/>
      <c r="G560" s="322"/>
      <c r="H560" s="606"/>
      <c r="I560" s="424"/>
      <c r="J560" s="585"/>
      <c r="K560" s="605" t="s">
        <v>509</v>
      </c>
      <c r="L560" s="583">
        <v>10</v>
      </c>
      <c r="M560" s="623"/>
      <c r="N560" s="605"/>
      <c r="O560" s="583"/>
      <c r="P560" s="623"/>
      <c r="Q560" s="605" t="s">
        <v>506</v>
      </c>
      <c r="R560" s="583">
        <v>10</v>
      </c>
      <c r="S560" s="313"/>
    </row>
    <row r="561" spans="2:19" s="387" customFormat="1" ht="15" customHeight="1">
      <c r="B561" s="431"/>
      <c r="C561" s="424"/>
      <c r="D561" s="322"/>
      <c r="E561" s="606"/>
      <c r="F561" s="424"/>
      <c r="G561" s="322"/>
      <c r="H561" s="606"/>
      <c r="I561" s="424"/>
      <c r="J561" s="593"/>
      <c r="K561" s="586"/>
      <c r="L561" s="587"/>
      <c r="M561" s="585"/>
      <c r="N561" s="608"/>
      <c r="O561" s="609"/>
      <c r="P561" s="585"/>
      <c r="Q561" s="627" t="s">
        <v>509</v>
      </c>
      <c r="R561" s="628">
        <v>20</v>
      </c>
      <c r="S561" s="168"/>
    </row>
    <row r="562" spans="2:19" s="387" customFormat="1" ht="15" customHeight="1" thickBot="1">
      <c r="B562" s="611" t="s">
        <v>484</v>
      </c>
      <c r="C562" s="434">
        <f>SUM(C545:C561)</f>
        <v>2935</v>
      </c>
      <c r="D562" s="330">
        <f>SUM(D545:D561)</f>
        <v>0</v>
      </c>
      <c r="E562" s="588" t="s">
        <v>485</v>
      </c>
      <c r="F562" s="434">
        <f>SUM(F545:F561)</f>
        <v>9870</v>
      </c>
      <c r="G562" s="330">
        <f>SUM(G545:G561)</f>
        <v>0</v>
      </c>
      <c r="H562" s="588" t="s">
        <v>486</v>
      </c>
      <c r="I562" s="434">
        <f>SUM(I545:I561)</f>
        <v>1020</v>
      </c>
      <c r="J562" s="330">
        <f>SUM(J545:J561)</f>
        <v>0</v>
      </c>
      <c r="K562" s="588" t="s">
        <v>211</v>
      </c>
      <c r="L562" s="434">
        <f>SUM(L554:L561)</f>
        <v>130</v>
      </c>
      <c r="M562" s="565">
        <f>SUM(M554:M561)</f>
        <v>0</v>
      </c>
      <c r="N562" s="588" t="s">
        <v>487</v>
      </c>
      <c r="O562" s="455">
        <f>SUM(O554:O561)</f>
        <v>0</v>
      </c>
      <c r="P562" s="565">
        <f>SUM(P554:P561)</f>
        <v>0</v>
      </c>
      <c r="Q562" s="588" t="s">
        <v>488</v>
      </c>
      <c r="R562" s="455">
        <f>SUM(R554:R561)</f>
        <v>110</v>
      </c>
      <c r="S562" s="457">
        <f>SUM(S554:S561)</f>
        <v>0</v>
      </c>
    </row>
    <row r="563" spans="2:19" s="387" customFormat="1" ht="15" customHeight="1">
      <c r="B563" s="629"/>
      <c r="C563" s="514"/>
      <c r="D563" s="515"/>
      <c r="F563" s="514"/>
      <c r="G563" s="515"/>
      <c r="I563" s="514"/>
      <c r="J563" s="515"/>
      <c r="L563" s="514"/>
      <c r="M563" s="515"/>
      <c r="N563" s="106"/>
      <c r="O563" s="106"/>
      <c r="P563" s="106"/>
      <c r="Q563" s="106"/>
      <c r="R563" s="1215">
        <v>46054</v>
      </c>
      <c r="S563" s="1216"/>
    </row>
    <row r="565" spans="2:19" hidden="1"/>
    <row r="566" spans="2:19" hidden="1"/>
    <row r="567" spans="2:19" hidden="1"/>
    <row r="568" spans="2:19" hidden="1"/>
  </sheetData>
  <sheetProtection sheet="1" objects="1" scenarios="1"/>
  <dataConsolidate/>
  <mergeCells count="61">
    <mergeCell ref="B522:D522"/>
    <mergeCell ref="E522:G522"/>
    <mergeCell ref="B543:D543"/>
    <mergeCell ref="E543:G543"/>
    <mergeCell ref="R563:S563"/>
    <mergeCell ref="P464:S464"/>
    <mergeCell ref="E477:S477"/>
    <mergeCell ref="E489:S489"/>
    <mergeCell ref="E502:S502"/>
    <mergeCell ref="O505:P505"/>
    <mergeCell ref="R505:S505"/>
    <mergeCell ref="P518:S518"/>
    <mergeCell ref="E374:S374"/>
    <mergeCell ref="R389:S389"/>
    <mergeCell ref="P412:S412"/>
    <mergeCell ref="E428:S428"/>
    <mergeCell ref="O458:P458"/>
    <mergeCell ref="R458:S458"/>
    <mergeCell ref="P364:S364"/>
    <mergeCell ref="O290:P290"/>
    <mergeCell ref="R290:S290"/>
    <mergeCell ref="E299:S299"/>
    <mergeCell ref="O302:P302"/>
    <mergeCell ref="R302:S302"/>
    <mergeCell ref="N303:P303"/>
    <mergeCell ref="Q303:S303"/>
    <mergeCell ref="P311:S311"/>
    <mergeCell ref="E333:S333"/>
    <mergeCell ref="E352:S352"/>
    <mergeCell ref="O361:P361"/>
    <mergeCell ref="R361:S361"/>
    <mergeCell ref="E285:S285"/>
    <mergeCell ref="E230:S230"/>
    <mergeCell ref="E246:S246"/>
    <mergeCell ref="R250:S250"/>
    <mergeCell ref="P252:S252"/>
    <mergeCell ref="O253:P253"/>
    <mergeCell ref="R253:S253"/>
    <mergeCell ref="O262:P262"/>
    <mergeCell ref="R262:S262"/>
    <mergeCell ref="E272:S272"/>
    <mergeCell ref="O278:P278"/>
    <mergeCell ref="R278:S278"/>
    <mergeCell ref="P207:S207"/>
    <mergeCell ref="O106:P106"/>
    <mergeCell ref="R106:S106"/>
    <mergeCell ref="P108:S108"/>
    <mergeCell ref="E120:S120"/>
    <mergeCell ref="O154:P154"/>
    <mergeCell ref="R154:S154"/>
    <mergeCell ref="P156:S156"/>
    <mergeCell ref="E165:S165"/>
    <mergeCell ref="E175:S175"/>
    <mergeCell ref="O191:P191"/>
    <mergeCell ref="R191:S191"/>
    <mergeCell ref="R105:S105"/>
    <mergeCell ref="P2:S2"/>
    <mergeCell ref="R51:S51"/>
    <mergeCell ref="P54:S54"/>
    <mergeCell ref="E66:S66"/>
    <mergeCell ref="B95:S95"/>
  </mergeCells>
  <phoneticPr fontId="3"/>
  <pageMargins left="0.78740157480314965" right="7.874015748031496E-2" top="0.43307086614173229" bottom="0" header="0.78740157480314965" footer="0"/>
  <pageSetup paperSize="9" scale="77" orientation="landscape" r:id="rId1"/>
  <headerFooter alignWithMargins="0"/>
  <rowBreaks count="10" manualBreakCount="10">
    <brk id="52" max="16383" man="1"/>
    <brk id="106" max="16383" man="1"/>
    <brk id="154" max="16383" man="1"/>
    <brk id="205" max="16383" man="1"/>
    <brk id="250" max="16383" man="1"/>
    <brk id="309" max="16383" man="1"/>
    <brk id="362" max="16383" man="1"/>
    <brk id="410" max="16383" man="1"/>
    <brk id="462" max="16383" man="1"/>
    <brk id="5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DB722-E6BD-4E2F-8E36-7E1CABF1F62D}">
  <sheetPr codeName="Sheet41"/>
  <dimension ref="A1:AL537"/>
  <sheetViews>
    <sheetView showGridLines="0" showZeros="0" topLeftCell="A490" zoomScaleNormal="100" zoomScaleSheetLayoutView="75" workbookViewId="0">
      <selection activeCell="K528" sqref="K528:S535"/>
    </sheetView>
  </sheetViews>
  <sheetFormatPr defaultColWidth="10.77734375" defaultRowHeight="16.2"/>
  <cols>
    <col min="1" max="1" width="2.21875" style="1055" customWidth="1"/>
    <col min="2" max="2" width="10.109375" style="878" customWidth="1"/>
    <col min="3" max="3" width="8.6640625" style="730" customWidth="1"/>
    <col min="4" max="4" width="8.6640625" style="731" customWidth="1"/>
    <col min="5" max="5" width="10.109375" style="878" customWidth="1"/>
    <col min="6" max="6" width="8.6640625" style="730" customWidth="1"/>
    <col min="7" max="7" width="8.6640625" style="731" customWidth="1"/>
    <col min="8" max="8" width="10.109375" style="878" customWidth="1"/>
    <col min="9" max="9" width="8.6640625" style="730" customWidth="1"/>
    <col min="10" max="10" width="8.6640625" style="731" customWidth="1"/>
    <col min="11" max="11" width="10.109375" style="878" customWidth="1"/>
    <col min="12" max="12" width="8.6640625" style="730" customWidth="1"/>
    <col min="13" max="13" width="8.6640625" style="731" customWidth="1"/>
    <col min="14" max="14" width="10.109375" style="1055" customWidth="1"/>
    <col min="15" max="15" width="8.6640625" style="1056" customWidth="1"/>
    <col min="16" max="16" width="8.6640625" style="1057" customWidth="1"/>
    <col min="17" max="17" width="10.109375" style="1055" customWidth="1"/>
    <col min="18" max="18" width="8.6640625" style="1056" customWidth="1"/>
    <col min="19" max="19" width="8.6640625" style="1057" customWidth="1"/>
    <col min="20" max="20" width="10.77734375" style="1055" hidden="1" customWidth="1"/>
    <col min="21" max="21" width="0" style="1055" hidden="1" customWidth="1"/>
    <col min="22" max="256" width="10.77734375" style="1055"/>
    <col min="257" max="257" width="2.21875" style="1055" customWidth="1"/>
    <col min="258" max="258" width="10.109375" style="1055" customWidth="1"/>
    <col min="259" max="260" width="8.6640625" style="1055" customWidth="1"/>
    <col min="261" max="261" width="10.109375" style="1055" customWidth="1"/>
    <col min="262" max="263" width="8.6640625" style="1055" customWidth="1"/>
    <col min="264" max="264" width="10.109375" style="1055" customWidth="1"/>
    <col min="265" max="266" width="8.6640625" style="1055" customWidth="1"/>
    <col min="267" max="267" width="10.109375" style="1055" customWidth="1"/>
    <col min="268" max="269" width="8.6640625" style="1055" customWidth="1"/>
    <col min="270" max="270" width="10.109375" style="1055" customWidth="1"/>
    <col min="271" max="272" width="8.6640625" style="1055" customWidth="1"/>
    <col min="273" max="273" width="10.109375" style="1055" customWidth="1"/>
    <col min="274" max="275" width="8.6640625" style="1055" customWidth="1"/>
    <col min="276" max="277" width="0" style="1055" hidden="1" customWidth="1"/>
    <col min="278" max="512" width="10.77734375" style="1055"/>
    <col min="513" max="513" width="2.21875" style="1055" customWidth="1"/>
    <col min="514" max="514" width="10.109375" style="1055" customWidth="1"/>
    <col min="515" max="516" width="8.6640625" style="1055" customWidth="1"/>
    <col min="517" max="517" width="10.109375" style="1055" customWidth="1"/>
    <col min="518" max="519" width="8.6640625" style="1055" customWidth="1"/>
    <col min="520" max="520" width="10.109375" style="1055" customWidth="1"/>
    <col min="521" max="522" width="8.6640625" style="1055" customWidth="1"/>
    <col min="523" max="523" width="10.109375" style="1055" customWidth="1"/>
    <col min="524" max="525" width="8.6640625" style="1055" customWidth="1"/>
    <col min="526" max="526" width="10.109375" style="1055" customWidth="1"/>
    <col min="527" max="528" width="8.6640625" style="1055" customWidth="1"/>
    <col min="529" max="529" width="10.109375" style="1055" customWidth="1"/>
    <col min="530" max="531" width="8.6640625" style="1055" customWidth="1"/>
    <col min="532" max="533" width="0" style="1055" hidden="1" customWidth="1"/>
    <col min="534" max="768" width="10.77734375" style="1055"/>
    <col min="769" max="769" width="2.21875" style="1055" customWidth="1"/>
    <col min="770" max="770" width="10.109375" style="1055" customWidth="1"/>
    <col min="771" max="772" width="8.6640625" style="1055" customWidth="1"/>
    <col min="773" max="773" width="10.109375" style="1055" customWidth="1"/>
    <col min="774" max="775" width="8.6640625" style="1055" customWidth="1"/>
    <col min="776" max="776" width="10.109375" style="1055" customWidth="1"/>
    <col min="777" max="778" width="8.6640625" style="1055" customWidth="1"/>
    <col min="779" max="779" width="10.109375" style="1055" customWidth="1"/>
    <col min="780" max="781" width="8.6640625" style="1055" customWidth="1"/>
    <col min="782" max="782" width="10.109375" style="1055" customWidth="1"/>
    <col min="783" max="784" width="8.6640625" style="1055" customWidth="1"/>
    <col min="785" max="785" width="10.109375" style="1055" customWidth="1"/>
    <col min="786" max="787" width="8.6640625" style="1055" customWidth="1"/>
    <col min="788" max="789" width="0" style="1055" hidden="1" customWidth="1"/>
    <col min="790" max="1024" width="10.77734375" style="1055"/>
    <col min="1025" max="1025" width="2.21875" style="1055" customWidth="1"/>
    <col min="1026" max="1026" width="10.109375" style="1055" customWidth="1"/>
    <col min="1027" max="1028" width="8.6640625" style="1055" customWidth="1"/>
    <col min="1029" max="1029" width="10.109375" style="1055" customWidth="1"/>
    <col min="1030" max="1031" width="8.6640625" style="1055" customWidth="1"/>
    <col min="1032" max="1032" width="10.109375" style="1055" customWidth="1"/>
    <col min="1033" max="1034" width="8.6640625" style="1055" customWidth="1"/>
    <col min="1035" max="1035" width="10.109375" style="1055" customWidth="1"/>
    <col min="1036" max="1037" width="8.6640625" style="1055" customWidth="1"/>
    <col min="1038" max="1038" width="10.109375" style="1055" customWidth="1"/>
    <col min="1039" max="1040" width="8.6640625" style="1055" customWidth="1"/>
    <col min="1041" max="1041" width="10.109375" style="1055" customWidth="1"/>
    <col min="1042" max="1043" width="8.6640625" style="1055" customWidth="1"/>
    <col min="1044" max="1045" width="0" style="1055" hidden="1" customWidth="1"/>
    <col min="1046" max="1280" width="10.77734375" style="1055"/>
    <col min="1281" max="1281" width="2.21875" style="1055" customWidth="1"/>
    <col min="1282" max="1282" width="10.109375" style="1055" customWidth="1"/>
    <col min="1283" max="1284" width="8.6640625" style="1055" customWidth="1"/>
    <col min="1285" max="1285" width="10.109375" style="1055" customWidth="1"/>
    <col min="1286" max="1287" width="8.6640625" style="1055" customWidth="1"/>
    <col min="1288" max="1288" width="10.109375" style="1055" customWidth="1"/>
    <col min="1289" max="1290" width="8.6640625" style="1055" customWidth="1"/>
    <col min="1291" max="1291" width="10.109375" style="1055" customWidth="1"/>
    <col min="1292" max="1293" width="8.6640625" style="1055" customWidth="1"/>
    <col min="1294" max="1294" width="10.109375" style="1055" customWidth="1"/>
    <col min="1295" max="1296" width="8.6640625" style="1055" customWidth="1"/>
    <col min="1297" max="1297" width="10.109375" style="1055" customWidth="1"/>
    <col min="1298" max="1299" width="8.6640625" style="1055" customWidth="1"/>
    <col min="1300" max="1301" width="0" style="1055" hidden="1" customWidth="1"/>
    <col min="1302" max="1536" width="10.77734375" style="1055"/>
    <col min="1537" max="1537" width="2.21875" style="1055" customWidth="1"/>
    <col min="1538" max="1538" width="10.109375" style="1055" customWidth="1"/>
    <col min="1539" max="1540" width="8.6640625" style="1055" customWidth="1"/>
    <col min="1541" max="1541" width="10.109375" style="1055" customWidth="1"/>
    <col min="1542" max="1543" width="8.6640625" style="1055" customWidth="1"/>
    <col min="1544" max="1544" width="10.109375" style="1055" customWidth="1"/>
    <col min="1545" max="1546" width="8.6640625" style="1055" customWidth="1"/>
    <col min="1547" max="1547" width="10.109375" style="1055" customWidth="1"/>
    <col min="1548" max="1549" width="8.6640625" style="1055" customWidth="1"/>
    <col min="1550" max="1550" width="10.109375" style="1055" customWidth="1"/>
    <col min="1551" max="1552" width="8.6640625" style="1055" customWidth="1"/>
    <col min="1553" max="1553" width="10.109375" style="1055" customWidth="1"/>
    <col min="1554" max="1555" width="8.6640625" style="1055" customWidth="1"/>
    <col min="1556" max="1557" width="0" style="1055" hidden="1" customWidth="1"/>
    <col min="1558" max="1792" width="10.77734375" style="1055"/>
    <col min="1793" max="1793" width="2.21875" style="1055" customWidth="1"/>
    <col min="1794" max="1794" width="10.109375" style="1055" customWidth="1"/>
    <col min="1795" max="1796" width="8.6640625" style="1055" customWidth="1"/>
    <col min="1797" max="1797" width="10.109375" style="1055" customWidth="1"/>
    <col min="1798" max="1799" width="8.6640625" style="1055" customWidth="1"/>
    <col min="1800" max="1800" width="10.109375" style="1055" customWidth="1"/>
    <col min="1801" max="1802" width="8.6640625" style="1055" customWidth="1"/>
    <col min="1803" max="1803" width="10.109375" style="1055" customWidth="1"/>
    <col min="1804" max="1805" width="8.6640625" style="1055" customWidth="1"/>
    <col min="1806" max="1806" width="10.109375" style="1055" customWidth="1"/>
    <col min="1807" max="1808" width="8.6640625" style="1055" customWidth="1"/>
    <col min="1809" max="1809" width="10.109375" style="1055" customWidth="1"/>
    <col min="1810" max="1811" width="8.6640625" style="1055" customWidth="1"/>
    <col min="1812" max="1813" width="0" style="1055" hidden="1" customWidth="1"/>
    <col min="1814" max="2048" width="10.77734375" style="1055"/>
    <col min="2049" max="2049" width="2.21875" style="1055" customWidth="1"/>
    <col min="2050" max="2050" width="10.109375" style="1055" customWidth="1"/>
    <col min="2051" max="2052" width="8.6640625" style="1055" customWidth="1"/>
    <col min="2053" max="2053" width="10.109375" style="1055" customWidth="1"/>
    <col min="2054" max="2055" width="8.6640625" style="1055" customWidth="1"/>
    <col min="2056" max="2056" width="10.109375" style="1055" customWidth="1"/>
    <col min="2057" max="2058" width="8.6640625" style="1055" customWidth="1"/>
    <col min="2059" max="2059" width="10.109375" style="1055" customWidth="1"/>
    <col min="2060" max="2061" width="8.6640625" style="1055" customWidth="1"/>
    <col min="2062" max="2062" width="10.109375" style="1055" customWidth="1"/>
    <col min="2063" max="2064" width="8.6640625" style="1055" customWidth="1"/>
    <col min="2065" max="2065" width="10.109375" style="1055" customWidth="1"/>
    <col min="2066" max="2067" width="8.6640625" style="1055" customWidth="1"/>
    <col min="2068" max="2069" width="0" style="1055" hidden="1" customWidth="1"/>
    <col min="2070" max="2304" width="10.77734375" style="1055"/>
    <col min="2305" max="2305" width="2.21875" style="1055" customWidth="1"/>
    <col min="2306" max="2306" width="10.109375" style="1055" customWidth="1"/>
    <col min="2307" max="2308" width="8.6640625" style="1055" customWidth="1"/>
    <col min="2309" max="2309" width="10.109375" style="1055" customWidth="1"/>
    <col min="2310" max="2311" width="8.6640625" style="1055" customWidth="1"/>
    <col min="2312" max="2312" width="10.109375" style="1055" customWidth="1"/>
    <col min="2313" max="2314" width="8.6640625" style="1055" customWidth="1"/>
    <col min="2315" max="2315" width="10.109375" style="1055" customWidth="1"/>
    <col min="2316" max="2317" width="8.6640625" style="1055" customWidth="1"/>
    <col min="2318" max="2318" width="10.109375" style="1055" customWidth="1"/>
    <col min="2319" max="2320" width="8.6640625" style="1055" customWidth="1"/>
    <col min="2321" max="2321" width="10.109375" style="1055" customWidth="1"/>
    <col min="2322" max="2323" width="8.6640625" style="1055" customWidth="1"/>
    <col min="2324" max="2325" width="0" style="1055" hidden="1" customWidth="1"/>
    <col min="2326" max="2560" width="10.77734375" style="1055"/>
    <col min="2561" max="2561" width="2.21875" style="1055" customWidth="1"/>
    <col min="2562" max="2562" width="10.109375" style="1055" customWidth="1"/>
    <col min="2563" max="2564" width="8.6640625" style="1055" customWidth="1"/>
    <col min="2565" max="2565" width="10.109375" style="1055" customWidth="1"/>
    <col min="2566" max="2567" width="8.6640625" style="1055" customWidth="1"/>
    <col min="2568" max="2568" width="10.109375" style="1055" customWidth="1"/>
    <col min="2569" max="2570" width="8.6640625" style="1055" customWidth="1"/>
    <col min="2571" max="2571" width="10.109375" style="1055" customWidth="1"/>
    <col min="2572" max="2573" width="8.6640625" style="1055" customWidth="1"/>
    <col min="2574" max="2574" width="10.109375" style="1055" customWidth="1"/>
    <col min="2575" max="2576" width="8.6640625" style="1055" customWidth="1"/>
    <col min="2577" max="2577" width="10.109375" style="1055" customWidth="1"/>
    <col min="2578" max="2579" width="8.6640625" style="1055" customWidth="1"/>
    <col min="2580" max="2581" width="0" style="1055" hidden="1" customWidth="1"/>
    <col min="2582" max="2816" width="10.77734375" style="1055"/>
    <col min="2817" max="2817" width="2.21875" style="1055" customWidth="1"/>
    <col min="2818" max="2818" width="10.109375" style="1055" customWidth="1"/>
    <col min="2819" max="2820" width="8.6640625" style="1055" customWidth="1"/>
    <col min="2821" max="2821" width="10.109375" style="1055" customWidth="1"/>
    <col min="2822" max="2823" width="8.6640625" style="1055" customWidth="1"/>
    <col min="2824" max="2824" width="10.109375" style="1055" customWidth="1"/>
    <col min="2825" max="2826" width="8.6640625" style="1055" customWidth="1"/>
    <col min="2827" max="2827" width="10.109375" style="1055" customWidth="1"/>
    <col min="2828" max="2829" width="8.6640625" style="1055" customWidth="1"/>
    <col min="2830" max="2830" width="10.109375" style="1055" customWidth="1"/>
    <col min="2831" max="2832" width="8.6640625" style="1055" customWidth="1"/>
    <col min="2833" max="2833" width="10.109375" style="1055" customWidth="1"/>
    <col min="2834" max="2835" width="8.6640625" style="1055" customWidth="1"/>
    <col min="2836" max="2837" width="0" style="1055" hidden="1" customWidth="1"/>
    <col min="2838" max="3072" width="10.77734375" style="1055"/>
    <col min="3073" max="3073" width="2.21875" style="1055" customWidth="1"/>
    <col min="3074" max="3074" width="10.109375" style="1055" customWidth="1"/>
    <col min="3075" max="3076" width="8.6640625" style="1055" customWidth="1"/>
    <col min="3077" max="3077" width="10.109375" style="1055" customWidth="1"/>
    <col min="3078" max="3079" width="8.6640625" style="1055" customWidth="1"/>
    <col min="3080" max="3080" width="10.109375" style="1055" customWidth="1"/>
    <col min="3081" max="3082" width="8.6640625" style="1055" customWidth="1"/>
    <col min="3083" max="3083" width="10.109375" style="1055" customWidth="1"/>
    <col min="3084" max="3085" width="8.6640625" style="1055" customWidth="1"/>
    <col min="3086" max="3086" width="10.109375" style="1055" customWidth="1"/>
    <col min="3087" max="3088" width="8.6640625" style="1055" customWidth="1"/>
    <col min="3089" max="3089" width="10.109375" style="1055" customWidth="1"/>
    <col min="3090" max="3091" width="8.6640625" style="1055" customWidth="1"/>
    <col min="3092" max="3093" width="0" style="1055" hidden="1" customWidth="1"/>
    <col min="3094" max="3328" width="10.77734375" style="1055"/>
    <col min="3329" max="3329" width="2.21875" style="1055" customWidth="1"/>
    <col min="3330" max="3330" width="10.109375" style="1055" customWidth="1"/>
    <col min="3331" max="3332" width="8.6640625" style="1055" customWidth="1"/>
    <col min="3333" max="3333" width="10.109375" style="1055" customWidth="1"/>
    <col min="3334" max="3335" width="8.6640625" style="1055" customWidth="1"/>
    <col min="3336" max="3336" width="10.109375" style="1055" customWidth="1"/>
    <col min="3337" max="3338" width="8.6640625" style="1055" customWidth="1"/>
    <col min="3339" max="3339" width="10.109375" style="1055" customWidth="1"/>
    <col min="3340" max="3341" width="8.6640625" style="1055" customWidth="1"/>
    <col min="3342" max="3342" width="10.109375" style="1055" customWidth="1"/>
    <col min="3343" max="3344" width="8.6640625" style="1055" customWidth="1"/>
    <col min="3345" max="3345" width="10.109375" style="1055" customWidth="1"/>
    <col min="3346" max="3347" width="8.6640625" style="1055" customWidth="1"/>
    <col min="3348" max="3349" width="0" style="1055" hidden="1" customWidth="1"/>
    <col min="3350" max="3584" width="10.77734375" style="1055"/>
    <col min="3585" max="3585" width="2.21875" style="1055" customWidth="1"/>
    <col min="3586" max="3586" width="10.109375" style="1055" customWidth="1"/>
    <col min="3587" max="3588" width="8.6640625" style="1055" customWidth="1"/>
    <col min="3589" max="3589" width="10.109375" style="1055" customWidth="1"/>
    <col min="3590" max="3591" width="8.6640625" style="1055" customWidth="1"/>
    <col min="3592" max="3592" width="10.109375" style="1055" customWidth="1"/>
    <col min="3593" max="3594" width="8.6640625" style="1055" customWidth="1"/>
    <col min="3595" max="3595" width="10.109375" style="1055" customWidth="1"/>
    <col min="3596" max="3597" width="8.6640625" style="1055" customWidth="1"/>
    <col min="3598" max="3598" width="10.109375" style="1055" customWidth="1"/>
    <col min="3599" max="3600" width="8.6640625" style="1055" customWidth="1"/>
    <col min="3601" max="3601" width="10.109375" style="1055" customWidth="1"/>
    <col min="3602" max="3603" width="8.6640625" style="1055" customWidth="1"/>
    <col min="3604" max="3605" width="0" style="1055" hidden="1" customWidth="1"/>
    <col min="3606" max="3840" width="10.77734375" style="1055"/>
    <col min="3841" max="3841" width="2.21875" style="1055" customWidth="1"/>
    <col min="3842" max="3842" width="10.109375" style="1055" customWidth="1"/>
    <col min="3843" max="3844" width="8.6640625" style="1055" customWidth="1"/>
    <col min="3845" max="3845" width="10.109375" style="1055" customWidth="1"/>
    <col min="3846" max="3847" width="8.6640625" style="1055" customWidth="1"/>
    <col min="3848" max="3848" width="10.109375" style="1055" customWidth="1"/>
    <col min="3849" max="3850" width="8.6640625" style="1055" customWidth="1"/>
    <col min="3851" max="3851" width="10.109375" style="1055" customWidth="1"/>
    <col min="3852" max="3853" width="8.6640625" style="1055" customWidth="1"/>
    <col min="3854" max="3854" width="10.109375" style="1055" customWidth="1"/>
    <col min="3855" max="3856" width="8.6640625" style="1055" customWidth="1"/>
    <col min="3857" max="3857" width="10.109375" style="1055" customWidth="1"/>
    <col min="3858" max="3859" width="8.6640625" style="1055" customWidth="1"/>
    <col min="3860" max="3861" width="0" style="1055" hidden="1" customWidth="1"/>
    <col min="3862" max="4096" width="10.77734375" style="1055"/>
    <col min="4097" max="4097" width="2.21875" style="1055" customWidth="1"/>
    <col min="4098" max="4098" width="10.109375" style="1055" customWidth="1"/>
    <col min="4099" max="4100" width="8.6640625" style="1055" customWidth="1"/>
    <col min="4101" max="4101" width="10.109375" style="1055" customWidth="1"/>
    <col min="4102" max="4103" width="8.6640625" style="1055" customWidth="1"/>
    <col min="4104" max="4104" width="10.109375" style="1055" customWidth="1"/>
    <col min="4105" max="4106" width="8.6640625" style="1055" customWidth="1"/>
    <col min="4107" max="4107" width="10.109375" style="1055" customWidth="1"/>
    <col min="4108" max="4109" width="8.6640625" style="1055" customWidth="1"/>
    <col min="4110" max="4110" width="10.109375" style="1055" customWidth="1"/>
    <col min="4111" max="4112" width="8.6640625" style="1055" customWidth="1"/>
    <col min="4113" max="4113" width="10.109375" style="1055" customWidth="1"/>
    <col min="4114" max="4115" width="8.6640625" style="1055" customWidth="1"/>
    <col min="4116" max="4117" width="0" style="1055" hidden="1" customWidth="1"/>
    <col min="4118" max="4352" width="10.77734375" style="1055"/>
    <col min="4353" max="4353" width="2.21875" style="1055" customWidth="1"/>
    <col min="4354" max="4354" width="10.109375" style="1055" customWidth="1"/>
    <col min="4355" max="4356" width="8.6640625" style="1055" customWidth="1"/>
    <col min="4357" max="4357" width="10.109375" style="1055" customWidth="1"/>
    <col min="4358" max="4359" width="8.6640625" style="1055" customWidth="1"/>
    <col min="4360" max="4360" width="10.109375" style="1055" customWidth="1"/>
    <col min="4361" max="4362" width="8.6640625" style="1055" customWidth="1"/>
    <col min="4363" max="4363" width="10.109375" style="1055" customWidth="1"/>
    <col min="4364" max="4365" width="8.6640625" style="1055" customWidth="1"/>
    <col min="4366" max="4366" width="10.109375" style="1055" customWidth="1"/>
    <col min="4367" max="4368" width="8.6640625" style="1055" customWidth="1"/>
    <col min="4369" max="4369" width="10.109375" style="1055" customWidth="1"/>
    <col min="4370" max="4371" width="8.6640625" style="1055" customWidth="1"/>
    <col min="4372" max="4373" width="0" style="1055" hidden="1" customWidth="1"/>
    <col min="4374" max="4608" width="10.77734375" style="1055"/>
    <col min="4609" max="4609" width="2.21875" style="1055" customWidth="1"/>
    <col min="4610" max="4610" width="10.109375" style="1055" customWidth="1"/>
    <col min="4611" max="4612" width="8.6640625" style="1055" customWidth="1"/>
    <col min="4613" max="4613" width="10.109375" style="1055" customWidth="1"/>
    <col min="4614" max="4615" width="8.6640625" style="1055" customWidth="1"/>
    <col min="4616" max="4616" width="10.109375" style="1055" customWidth="1"/>
    <col min="4617" max="4618" width="8.6640625" style="1055" customWidth="1"/>
    <col min="4619" max="4619" width="10.109375" style="1055" customWidth="1"/>
    <col min="4620" max="4621" width="8.6640625" style="1055" customWidth="1"/>
    <col min="4622" max="4622" width="10.109375" style="1055" customWidth="1"/>
    <col min="4623" max="4624" width="8.6640625" style="1055" customWidth="1"/>
    <col min="4625" max="4625" width="10.109375" style="1055" customWidth="1"/>
    <col min="4626" max="4627" width="8.6640625" style="1055" customWidth="1"/>
    <col min="4628" max="4629" width="0" style="1055" hidden="1" customWidth="1"/>
    <col min="4630" max="4864" width="10.77734375" style="1055"/>
    <col min="4865" max="4865" width="2.21875" style="1055" customWidth="1"/>
    <col min="4866" max="4866" width="10.109375" style="1055" customWidth="1"/>
    <col min="4867" max="4868" width="8.6640625" style="1055" customWidth="1"/>
    <col min="4869" max="4869" width="10.109375" style="1055" customWidth="1"/>
    <col min="4870" max="4871" width="8.6640625" style="1055" customWidth="1"/>
    <col min="4872" max="4872" width="10.109375" style="1055" customWidth="1"/>
    <col min="4873" max="4874" width="8.6640625" style="1055" customWidth="1"/>
    <col min="4875" max="4875" width="10.109375" style="1055" customWidth="1"/>
    <col min="4876" max="4877" width="8.6640625" style="1055" customWidth="1"/>
    <col min="4878" max="4878" width="10.109375" style="1055" customWidth="1"/>
    <col min="4879" max="4880" width="8.6640625" style="1055" customWidth="1"/>
    <col min="4881" max="4881" width="10.109375" style="1055" customWidth="1"/>
    <col min="4882" max="4883" width="8.6640625" style="1055" customWidth="1"/>
    <col min="4884" max="4885" width="0" style="1055" hidden="1" customWidth="1"/>
    <col min="4886" max="5120" width="10.77734375" style="1055"/>
    <col min="5121" max="5121" width="2.21875" style="1055" customWidth="1"/>
    <col min="5122" max="5122" width="10.109375" style="1055" customWidth="1"/>
    <col min="5123" max="5124" width="8.6640625" style="1055" customWidth="1"/>
    <col min="5125" max="5125" width="10.109375" style="1055" customWidth="1"/>
    <col min="5126" max="5127" width="8.6640625" style="1055" customWidth="1"/>
    <col min="5128" max="5128" width="10.109375" style="1055" customWidth="1"/>
    <col min="5129" max="5130" width="8.6640625" style="1055" customWidth="1"/>
    <col min="5131" max="5131" width="10.109375" style="1055" customWidth="1"/>
    <col min="5132" max="5133" width="8.6640625" style="1055" customWidth="1"/>
    <col min="5134" max="5134" width="10.109375" style="1055" customWidth="1"/>
    <col min="5135" max="5136" width="8.6640625" style="1055" customWidth="1"/>
    <col min="5137" max="5137" width="10.109375" style="1055" customWidth="1"/>
    <col min="5138" max="5139" width="8.6640625" style="1055" customWidth="1"/>
    <col min="5140" max="5141" width="0" style="1055" hidden="1" customWidth="1"/>
    <col min="5142" max="5376" width="10.77734375" style="1055"/>
    <col min="5377" max="5377" width="2.21875" style="1055" customWidth="1"/>
    <col min="5378" max="5378" width="10.109375" style="1055" customWidth="1"/>
    <col min="5379" max="5380" width="8.6640625" style="1055" customWidth="1"/>
    <col min="5381" max="5381" width="10.109375" style="1055" customWidth="1"/>
    <col min="5382" max="5383" width="8.6640625" style="1055" customWidth="1"/>
    <col min="5384" max="5384" width="10.109375" style="1055" customWidth="1"/>
    <col min="5385" max="5386" width="8.6640625" style="1055" customWidth="1"/>
    <col min="5387" max="5387" width="10.109375" style="1055" customWidth="1"/>
    <col min="5388" max="5389" width="8.6640625" style="1055" customWidth="1"/>
    <col min="5390" max="5390" width="10.109375" style="1055" customWidth="1"/>
    <col min="5391" max="5392" width="8.6640625" style="1055" customWidth="1"/>
    <col min="5393" max="5393" width="10.109375" style="1055" customWidth="1"/>
    <col min="5394" max="5395" width="8.6640625" style="1055" customWidth="1"/>
    <col min="5396" max="5397" width="0" style="1055" hidden="1" customWidth="1"/>
    <col min="5398" max="5632" width="10.77734375" style="1055"/>
    <col min="5633" max="5633" width="2.21875" style="1055" customWidth="1"/>
    <col min="5634" max="5634" width="10.109375" style="1055" customWidth="1"/>
    <col min="5635" max="5636" width="8.6640625" style="1055" customWidth="1"/>
    <col min="5637" max="5637" width="10.109375" style="1055" customWidth="1"/>
    <col min="5638" max="5639" width="8.6640625" style="1055" customWidth="1"/>
    <col min="5640" max="5640" width="10.109375" style="1055" customWidth="1"/>
    <col min="5641" max="5642" width="8.6640625" style="1055" customWidth="1"/>
    <col min="5643" max="5643" width="10.109375" style="1055" customWidth="1"/>
    <col min="5644" max="5645" width="8.6640625" style="1055" customWidth="1"/>
    <col min="5646" max="5646" width="10.109375" style="1055" customWidth="1"/>
    <col min="5647" max="5648" width="8.6640625" style="1055" customWidth="1"/>
    <col min="5649" max="5649" width="10.109375" style="1055" customWidth="1"/>
    <col min="5650" max="5651" width="8.6640625" style="1055" customWidth="1"/>
    <col min="5652" max="5653" width="0" style="1055" hidden="1" customWidth="1"/>
    <col min="5654" max="5888" width="10.77734375" style="1055"/>
    <col min="5889" max="5889" width="2.21875" style="1055" customWidth="1"/>
    <col min="5890" max="5890" width="10.109375" style="1055" customWidth="1"/>
    <col min="5891" max="5892" width="8.6640625" style="1055" customWidth="1"/>
    <col min="5893" max="5893" width="10.109375" style="1055" customWidth="1"/>
    <col min="5894" max="5895" width="8.6640625" style="1055" customWidth="1"/>
    <col min="5896" max="5896" width="10.109375" style="1055" customWidth="1"/>
    <col min="5897" max="5898" width="8.6640625" style="1055" customWidth="1"/>
    <col min="5899" max="5899" width="10.109375" style="1055" customWidth="1"/>
    <col min="5900" max="5901" width="8.6640625" style="1055" customWidth="1"/>
    <col min="5902" max="5902" width="10.109375" style="1055" customWidth="1"/>
    <col min="5903" max="5904" width="8.6640625" style="1055" customWidth="1"/>
    <col min="5905" max="5905" width="10.109375" style="1055" customWidth="1"/>
    <col min="5906" max="5907" width="8.6640625" style="1055" customWidth="1"/>
    <col min="5908" max="5909" width="0" style="1055" hidden="1" customWidth="1"/>
    <col min="5910" max="6144" width="10.77734375" style="1055"/>
    <col min="6145" max="6145" width="2.21875" style="1055" customWidth="1"/>
    <col min="6146" max="6146" width="10.109375" style="1055" customWidth="1"/>
    <col min="6147" max="6148" width="8.6640625" style="1055" customWidth="1"/>
    <col min="6149" max="6149" width="10.109375" style="1055" customWidth="1"/>
    <col min="6150" max="6151" width="8.6640625" style="1055" customWidth="1"/>
    <col min="6152" max="6152" width="10.109375" style="1055" customWidth="1"/>
    <col min="6153" max="6154" width="8.6640625" style="1055" customWidth="1"/>
    <col min="6155" max="6155" width="10.109375" style="1055" customWidth="1"/>
    <col min="6156" max="6157" width="8.6640625" style="1055" customWidth="1"/>
    <col min="6158" max="6158" width="10.109375" style="1055" customWidth="1"/>
    <col min="6159" max="6160" width="8.6640625" style="1055" customWidth="1"/>
    <col min="6161" max="6161" width="10.109375" style="1055" customWidth="1"/>
    <col min="6162" max="6163" width="8.6640625" style="1055" customWidth="1"/>
    <col min="6164" max="6165" width="0" style="1055" hidden="1" customWidth="1"/>
    <col min="6166" max="6400" width="10.77734375" style="1055"/>
    <col min="6401" max="6401" width="2.21875" style="1055" customWidth="1"/>
    <col min="6402" max="6402" width="10.109375" style="1055" customWidth="1"/>
    <col min="6403" max="6404" width="8.6640625" style="1055" customWidth="1"/>
    <col min="6405" max="6405" width="10.109375" style="1055" customWidth="1"/>
    <col min="6406" max="6407" width="8.6640625" style="1055" customWidth="1"/>
    <col min="6408" max="6408" width="10.109375" style="1055" customWidth="1"/>
    <col min="6409" max="6410" width="8.6640625" style="1055" customWidth="1"/>
    <col min="6411" max="6411" width="10.109375" style="1055" customWidth="1"/>
    <col min="6412" max="6413" width="8.6640625" style="1055" customWidth="1"/>
    <col min="6414" max="6414" width="10.109375" style="1055" customWidth="1"/>
    <col min="6415" max="6416" width="8.6640625" style="1055" customWidth="1"/>
    <col min="6417" max="6417" width="10.109375" style="1055" customWidth="1"/>
    <col min="6418" max="6419" width="8.6640625" style="1055" customWidth="1"/>
    <col min="6420" max="6421" width="0" style="1055" hidden="1" customWidth="1"/>
    <col min="6422" max="6656" width="10.77734375" style="1055"/>
    <col min="6657" max="6657" width="2.21875" style="1055" customWidth="1"/>
    <col min="6658" max="6658" width="10.109375" style="1055" customWidth="1"/>
    <col min="6659" max="6660" width="8.6640625" style="1055" customWidth="1"/>
    <col min="6661" max="6661" width="10.109375" style="1055" customWidth="1"/>
    <col min="6662" max="6663" width="8.6640625" style="1055" customWidth="1"/>
    <col min="6664" max="6664" width="10.109375" style="1055" customWidth="1"/>
    <col min="6665" max="6666" width="8.6640625" style="1055" customWidth="1"/>
    <col min="6667" max="6667" width="10.109375" style="1055" customWidth="1"/>
    <col min="6668" max="6669" width="8.6640625" style="1055" customWidth="1"/>
    <col min="6670" max="6670" width="10.109375" style="1055" customWidth="1"/>
    <col min="6671" max="6672" width="8.6640625" style="1055" customWidth="1"/>
    <col min="6673" max="6673" width="10.109375" style="1055" customWidth="1"/>
    <col min="6674" max="6675" width="8.6640625" style="1055" customWidth="1"/>
    <col min="6676" max="6677" width="0" style="1055" hidden="1" customWidth="1"/>
    <col min="6678" max="6912" width="10.77734375" style="1055"/>
    <col min="6913" max="6913" width="2.21875" style="1055" customWidth="1"/>
    <col min="6914" max="6914" width="10.109375" style="1055" customWidth="1"/>
    <col min="6915" max="6916" width="8.6640625" style="1055" customWidth="1"/>
    <col min="6917" max="6917" width="10.109375" style="1055" customWidth="1"/>
    <col min="6918" max="6919" width="8.6640625" style="1055" customWidth="1"/>
    <col min="6920" max="6920" width="10.109375" style="1055" customWidth="1"/>
    <col min="6921" max="6922" width="8.6640625" style="1055" customWidth="1"/>
    <col min="6923" max="6923" width="10.109375" style="1055" customWidth="1"/>
    <col min="6924" max="6925" width="8.6640625" style="1055" customWidth="1"/>
    <col min="6926" max="6926" width="10.109375" style="1055" customWidth="1"/>
    <col min="6927" max="6928" width="8.6640625" style="1055" customWidth="1"/>
    <col min="6929" max="6929" width="10.109375" style="1055" customWidth="1"/>
    <col min="6930" max="6931" width="8.6640625" style="1055" customWidth="1"/>
    <col min="6932" max="6933" width="0" style="1055" hidden="1" customWidth="1"/>
    <col min="6934" max="7168" width="10.77734375" style="1055"/>
    <col min="7169" max="7169" width="2.21875" style="1055" customWidth="1"/>
    <col min="7170" max="7170" width="10.109375" style="1055" customWidth="1"/>
    <col min="7171" max="7172" width="8.6640625" style="1055" customWidth="1"/>
    <col min="7173" max="7173" width="10.109375" style="1055" customWidth="1"/>
    <col min="7174" max="7175" width="8.6640625" style="1055" customWidth="1"/>
    <col min="7176" max="7176" width="10.109375" style="1055" customWidth="1"/>
    <col min="7177" max="7178" width="8.6640625" style="1055" customWidth="1"/>
    <col min="7179" max="7179" width="10.109375" style="1055" customWidth="1"/>
    <col min="7180" max="7181" width="8.6640625" style="1055" customWidth="1"/>
    <col min="7182" max="7182" width="10.109375" style="1055" customWidth="1"/>
    <col min="7183" max="7184" width="8.6640625" style="1055" customWidth="1"/>
    <col min="7185" max="7185" width="10.109375" style="1055" customWidth="1"/>
    <col min="7186" max="7187" width="8.6640625" style="1055" customWidth="1"/>
    <col min="7188" max="7189" width="0" style="1055" hidden="1" customWidth="1"/>
    <col min="7190" max="7424" width="10.77734375" style="1055"/>
    <col min="7425" max="7425" width="2.21875" style="1055" customWidth="1"/>
    <col min="7426" max="7426" width="10.109375" style="1055" customWidth="1"/>
    <col min="7427" max="7428" width="8.6640625" style="1055" customWidth="1"/>
    <col min="7429" max="7429" width="10.109375" style="1055" customWidth="1"/>
    <col min="7430" max="7431" width="8.6640625" style="1055" customWidth="1"/>
    <col min="7432" max="7432" width="10.109375" style="1055" customWidth="1"/>
    <col min="7433" max="7434" width="8.6640625" style="1055" customWidth="1"/>
    <col min="7435" max="7435" width="10.109375" style="1055" customWidth="1"/>
    <col min="7436" max="7437" width="8.6640625" style="1055" customWidth="1"/>
    <col min="7438" max="7438" width="10.109375" style="1055" customWidth="1"/>
    <col min="7439" max="7440" width="8.6640625" style="1055" customWidth="1"/>
    <col min="7441" max="7441" width="10.109375" style="1055" customWidth="1"/>
    <col min="7442" max="7443" width="8.6640625" style="1055" customWidth="1"/>
    <col min="7444" max="7445" width="0" style="1055" hidden="1" customWidth="1"/>
    <col min="7446" max="7680" width="10.77734375" style="1055"/>
    <col min="7681" max="7681" width="2.21875" style="1055" customWidth="1"/>
    <col min="7682" max="7682" width="10.109375" style="1055" customWidth="1"/>
    <col min="7683" max="7684" width="8.6640625" style="1055" customWidth="1"/>
    <col min="7685" max="7685" width="10.109375" style="1055" customWidth="1"/>
    <col min="7686" max="7687" width="8.6640625" style="1055" customWidth="1"/>
    <col min="7688" max="7688" width="10.109375" style="1055" customWidth="1"/>
    <col min="7689" max="7690" width="8.6640625" style="1055" customWidth="1"/>
    <col min="7691" max="7691" width="10.109375" style="1055" customWidth="1"/>
    <col min="7692" max="7693" width="8.6640625" style="1055" customWidth="1"/>
    <col min="7694" max="7694" width="10.109375" style="1055" customWidth="1"/>
    <col min="7695" max="7696" width="8.6640625" style="1055" customWidth="1"/>
    <col min="7697" max="7697" width="10.109375" style="1055" customWidth="1"/>
    <col min="7698" max="7699" width="8.6640625" style="1055" customWidth="1"/>
    <col min="7700" max="7701" width="0" style="1055" hidden="1" customWidth="1"/>
    <col min="7702" max="7936" width="10.77734375" style="1055"/>
    <col min="7937" max="7937" width="2.21875" style="1055" customWidth="1"/>
    <col min="7938" max="7938" width="10.109375" style="1055" customWidth="1"/>
    <col min="7939" max="7940" width="8.6640625" style="1055" customWidth="1"/>
    <col min="7941" max="7941" width="10.109375" style="1055" customWidth="1"/>
    <col min="7942" max="7943" width="8.6640625" style="1055" customWidth="1"/>
    <col min="7944" max="7944" width="10.109375" style="1055" customWidth="1"/>
    <col min="7945" max="7946" width="8.6640625" style="1055" customWidth="1"/>
    <col min="7947" max="7947" width="10.109375" style="1055" customWidth="1"/>
    <col min="7948" max="7949" width="8.6640625" style="1055" customWidth="1"/>
    <col min="7950" max="7950" width="10.109375" style="1055" customWidth="1"/>
    <col min="7951" max="7952" width="8.6640625" style="1055" customWidth="1"/>
    <col min="7953" max="7953" width="10.109375" style="1055" customWidth="1"/>
    <col min="7954" max="7955" width="8.6640625" style="1055" customWidth="1"/>
    <col min="7956" max="7957" width="0" style="1055" hidden="1" customWidth="1"/>
    <col min="7958" max="8192" width="10.77734375" style="1055"/>
    <col min="8193" max="8193" width="2.21875" style="1055" customWidth="1"/>
    <col min="8194" max="8194" width="10.109375" style="1055" customWidth="1"/>
    <col min="8195" max="8196" width="8.6640625" style="1055" customWidth="1"/>
    <col min="8197" max="8197" width="10.109375" style="1055" customWidth="1"/>
    <col min="8198" max="8199" width="8.6640625" style="1055" customWidth="1"/>
    <col min="8200" max="8200" width="10.109375" style="1055" customWidth="1"/>
    <col min="8201" max="8202" width="8.6640625" style="1055" customWidth="1"/>
    <col min="8203" max="8203" width="10.109375" style="1055" customWidth="1"/>
    <col min="8204" max="8205" width="8.6640625" style="1055" customWidth="1"/>
    <col min="8206" max="8206" width="10.109375" style="1055" customWidth="1"/>
    <col min="8207" max="8208" width="8.6640625" style="1055" customWidth="1"/>
    <col min="8209" max="8209" width="10.109375" style="1055" customWidth="1"/>
    <col min="8210" max="8211" width="8.6640625" style="1055" customWidth="1"/>
    <col min="8212" max="8213" width="0" style="1055" hidden="1" customWidth="1"/>
    <col min="8214" max="8448" width="10.77734375" style="1055"/>
    <col min="8449" max="8449" width="2.21875" style="1055" customWidth="1"/>
    <col min="8450" max="8450" width="10.109375" style="1055" customWidth="1"/>
    <col min="8451" max="8452" width="8.6640625" style="1055" customWidth="1"/>
    <col min="8453" max="8453" width="10.109375" style="1055" customWidth="1"/>
    <col min="8454" max="8455" width="8.6640625" style="1055" customWidth="1"/>
    <col min="8456" max="8456" width="10.109375" style="1055" customWidth="1"/>
    <col min="8457" max="8458" width="8.6640625" style="1055" customWidth="1"/>
    <col min="8459" max="8459" width="10.109375" style="1055" customWidth="1"/>
    <col min="8460" max="8461" width="8.6640625" style="1055" customWidth="1"/>
    <col min="8462" max="8462" width="10.109375" style="1055" customWidth="1"/>
    <col min="8463" max="8464" width="8.6640625" style="1055" customWidth="1"/>
    <col min="8465" max="8465" width="10.109375" style="1055" customWidth="1"/>
    <col min="8466" max="8467" width="8.6640625" style="1055" customWidth="1"/>
    <col min="8468" max="8469" width="0" style="1055" hidden="1" customWidth="1"/>
    <col min="8470" max="8704" width="10.77734375" style="1055"/>
    <col min="8705" max="8705" width="2.21875" style="1055" customWidth="1"/>
    <col min="8706" max="8706" width="10.109375" style="1055" customWidth="1"/>
    <col min="8707" max="8708" width="8.6640625" style="1055" customWidth="1"/>
    <col min="8709" max="8709" width="10.109375" style="1055" customWidth="1"/>
    <col min="8710" max="8711" width="8.6640625" style="1055" customWidth="1"/>
    <col min="8712" max="8712" width="10.109375" style="1055" customWidth="1"/>
    <col min="8713" max="8714" width="8.6640625" style="1055" customWidth="1"/>
    <col min="8715" max="8715" width="10.109375" style="1055" customWidth="1"/>
    <col min="8716" max="8717" width="8.6640625" style="1055" customWidth="1"/>
    <col min="8718" max="8718" width="10.109375" style="1055" customWidth="1"/>
    <col min="8719" max="8720" width="8.6640625" style="1055" customWidth="1"/>
    <col min="8721" max="8721" width="10.109375" style="1055" customWidth="1"/>
    <col min="8722" max="8723" width="8.6640625" style="1055" customWidth="1"/>
    <col min="8724" max="8725" width="0" style="1055" hidden="1" customWidth="1"/>
    <col min="8726" max="8960" width="10.77734375" style="1055"/>
    <col min="8961" max="8961" width="2.21875" style="1055" customWidth="1"/>
    <col min="8962" max="8962" width="10.109375" style="1055" customWidth="1"/>
    <col min="8963" max="8964" width="8.6640625" style="1055" customWidth="1"/>
    <col min="8965" max="8965" width="10.109375" style="1055" customWidth="1"/>
    <col min="8966" max="8967" width="8.6640625" style="1055" customWidth="1"/>
    <col min="8968" max="8968" width="10.109375" style="1055" customWidth="1"/>
    <col min="8969" max="8970" width="8.6640625" style="1055" customWidth="1"/>
    <col min="8971" max="8971" width="10.109375" style="1055" customWidth="1"/>
    <col min="8972" max="8973" width="8.6640625" style="1055" customWidth="1"/>
    <col min="8974" max="8974" width="10.109375" style="1055" customWidth="1"/>
    <col min="8975" max="8976" width="8.6640625" style="1055" customWidth="1"/>
    <col min="8977" max="8977" width="10.109375" style="1055" customWidth="1"/>
    <col min="8978" max="8979" width="8.6640625" style="1055" customWidth="1"/>
    <col min="8980" max="8981" width="0" style="1055" hidden="1" customWidth="1"/>
    <col min="8982" max="9216" width="10.77734375" style="1055"/>
    <col min="9217" max="9217" width="2.21875" style="1055" customWidth="1"/>
    <col min="9218" max="9218" width="10.109375" style="1055" customWidth="1"/>
    <col min="9219" max="9220" width="8.6640625" style="1055" customWidth="1"/>
    <col min="9221" max="9221" width="10.109375" style="1055" customWidth="1"/>
    <col min="9222" max="9223" width="8.6640625" style="1055" customWidth="1"/>
    <col min="9224" max="9224" width="10.109375" style="1055" customWidth="1"/>
    <col min="9225" max="9226" width="8.6640625" style="1055" customWidth="1"/>
    <col min="9227" max="9227" width="10.109375" style="1055" customWidth="1"/>
    <col min="9228" max="9229" width="8.6640625" style="1055" customWidth="1"/>
    <col min="9230" max="9230" width="10.109375" style="1055" customWidth="1"/>
    <col min="9231" max="9232" width="8.6640625" style="1055" customWidth="1"/>
    <col min="9233" max="9233" width="10.109375" style="1055" customWidth="1"/>
    <col min="9234" max="9235" width="8.6640625" style="1055" customWidth="1"/>
    <col min="9236" max="9237" width="0" style="1055" hidden="1" customWidth="1"/>
    <col min="9238" max="9472" width="10.77734375" style="1055"/>
    <col min="9473" max="9473" width="2.21875" style="1055" customWidth="1"/>
    <col min="9474" max="9474" width="10.109375" style="1055" customWidth="1"/>
    <col min="9475" max="9476" width="8.6640625" style="1055" customWidth="1"/>
    <col min="9477" max="9477" width="10.109375" style="1055" customWidth="1"/>
    <col min="9478" max="9479" width="8.6640625" style="1055" customWidth="1"/>
    <col min="9480" max="9480" width="10.109375" style="1055" customWidth="1"/>
    <col min="9481" max="9482" width="8.6640625" style="1055" customWidth="1"/>
    <col min="9483" max="9483" width="10.109375" style="1055" customWidth="1"/>
    <col min="9484" max="9485" width="8.6640625" style="1055" customWidth="1"/>
    <col min="9486" max="9486" width="10.109375" style="1055" customWidth="1"/>
    <col min="9487" max="9488" width="8.6640625" style="1055" customWidth="1"/>
    <col min="9489" max="9489" width="10.109375" style="1055" customWidth="1"/>
    <col min="9490" max="9491" width="8.6640625" style="1055" customWidth="1"/>
    <col min="9492" max="9493" width="0" style="1055" hidden="1" customWidth="1"/>
    <col min="9494" max="9728" width="10.77734375" style="1055"/>
    <col min="9729" max="9729" width="2.21875" style="1055" customWidth="1"/>
    <col min="9730" max="9730" width="10.109375" style="1055" customWidth="1"/>
    <col min="9731" max="9732" width="8.6640625" style="1055" customWidth="1"/>
    <col min="9733" max="9733" width="10.109375" style="1055" customWidth="1"/>
    <col min="9734" max="9735" width="8.6640625" style="1055" customWidth="1"/>
    <col min="9736" max="9736" width="10.109375" style="1055" customWidth="1"/>
    <col min="9737" max="9738" width="8.6640625" style="1055" customWidth="1"/>
    <col min="9739" max="9739" width="10.109375" style="1055" customWidth="1"/>
    <col min="9740" max="9741" width="8.6640625" style="1055" customWidth="1"/>
    <col min="9742" max="9742" width="10.109375" style="1055" customWidth="1"/>
    <col min="9743" max="9744" width="8.6640625" style="1055" customWidth="1"/>
    <col min="9745" max="9745" width="10.109375" style="1055" customWidth="1"/>
    <col min="9746" max="9747" width="8.6640625" style="1055" customWidth="1"/>
    <col min="9748" max="9749" width="0" style="1055" hidden="1" customWidth="1"/>
    <col min="9750" max="9984" width="10.77734375" style="1055"/>
    <col min="9985" max="9985" width="2.21875" style="1055" customWidth="1"/>
    <col min="9986" max="9986" width="10.109375" style="1055" customWidth="1"/>
    <col min="9987" max="9988" width="8.6640625" style="1055" customWidth="1"/>
    <col min="9989" max="9989" width="10.109375" style="1055" customWidth="1"/>
    <col min="9990" max="9991" width="8.6640625" style="1055" customWidth="1"/>
    <col min="9992" max="9992" width="10.109375" style="1055" customWidth="1"/>
    <col min="9993" max="9994" width="8.6640625" style="1055" customWidth="1"/>
    <col min="9995" max="9995" width="10.109375" style="1055" customWidth="1"/>
    <col min="9996" max="9997" width="8.6640625" style="1055" customWidth="1"/>
    <col min="9998" max="9998" width="10.109375" style="1055" customWidth="1"/>
    <col min="9999" max="10000" width="8.6640625" style="1055" customWidth="1"/>
    <col min="10001" max="10001" width="10.109375" style="1055" customWidth="1"/>
    <col min="10002" max="10003" width="8.6640625" style="1055" customWidth="1"/>
    <col min="10004" max="10005" width="0" style="1055" hidden="1" customWidth="1"/>
    <col min="10006" max="10240" width="10.77734375" style="1055"/>
    <col min="10241" max="10241" width="2.21875" style="1055" customWidth="1"/>
    <col min="10242" max="10242" width="10.109375" style="1055" customWidth="1"/>
    <col min="10243" max="10244" width="8.6640625" style="1055" customWidth="1"/>
    <col min="10245" max="10245" width="10.109375" style="1055" customWidth="1"/>
    <col min="10246" max="10247" width="8.6640625" style="1055" customWidth="1"/>
    <col min="10248" max="10248" width="10.109375" style="1055" customWidth="1"/>
    <col min="10249" max="10250" width="8.6640625" style="1055" customWidth="1"/>
    <col min="10251" max="10251" width="10.109375" style="1055" customWidth="1"/>
    <col min="10252" max="10253" width="8.6640625" style="1055" customWidth="1"/>
    <col min="10254" max="10254" width="10.109375" style="1055" customWidth="1"/>
    <col min="10255" max="10256" width="8.6640625" style="1055" customWidth="1"/>
    <col min="10257" max="10257" width="10.109375" style="1055" customWidth="1"/>
    <col min="10258" max="10259" width="8.6640625" style="1055" customWidth="1"/>
    <col min="10260" max="10261" width="0" style="1055" hidden="1" customWidth="1"/>
    <col min="10262" max="10496" width="10.77734375" style="1055"/>
    <col min="10497" max="10497" width="2.21875" style="1055" customWidth="1"/>
    <col min="10498" max="10498" width="10.109375" style="1055" customWidth="1"/>
    <col min="10499" max="10500" width="8.6640625" style="1055" customWidth="1"/>
    <col min="10501" max="10501" width="10.109375" style="1055" customWidth="1"/>
    <col min="10502" max="10503" width="8.6640625" style="1055" customWidth="1"/>
    <col min="10504" max="10504" width="10.109375" style="1055" customWidth="1"/>
    <col min="10505" max="10506" width="8.6640625" style="1055" customWidth="1"/>
    <col min="10507" max="10507" width="10.109375" style="1055" customWidth="1"/>
    <col min="10508" max="10509" width="8.6640625" style="1055" customWidth="1"/>
    <col min="10510" max="10510" width="10.109375" style="1055" customWidth="1"/>
    <col min="10511" max="10512" width="8.6640625" style="1055" customWidth="1"/>
    <col min="10513" max="10513" width="10.109375" style="1055" customWidth="1"/>
    <col min="10514" max="10515" width="8.6640625" style="1055" customWidth="1"/>
    <col min="10516" max="10517" width="0" style="1055" hidden="1" customWidth="1"/>
    <col min="10518" max="10752" width="10.77734375" style="1055"/>
    <col min="10753" max="10753" width="2.21875" style="1055" customWidth="1"/>
    <col min="10754" max="10754" width="10.109375" style="1055" customWidth="1"/>
    <col min="10755" max="10756" width="8.6640625" style="1055" customWidth="1"/>
    <col min="10757" max="10757" width="10.109375" style="1055" customWidth="1"/>
    <col min="10758" max="10759" width="8.6640625" style="1055" customWidth="1"/>
    <col min="10760" max="10760" width="10.109375" style="1055" customWidth="1"/>
    <col min="10761" max="10762" width="8.6640625" style="1055" customWidth="1"/>
    <col min="10763" max="10763" width="10.109375" style="1055" customWidth="1"/>
    <col min="10764" max="10765" width="8.6640625" style="1055" customWidth="1"/>
    <col min="10766" max="10766" width="10.109375" style="1055" customWidth="1"/>
    <col min="10767" max="10768" width="8.6640625" style="1055" customWidth="1"/>
    <col min="10769" max="10769" width="10.109375" style="1055" customWidth="1"/>
    <col min="10770" max="10771" width="8.6640625" style="1055" customWidth="1"/>
    <col min="10772" max="10773" width="0" style="1055" hidden="1" customWidth="1"/>
    <col min="10774" max="11008" width="10.77734375" style="1055"/>
    <col min="11009" max="11009" width="2.21875" style="1055" customWidth="1"/>
    <col min="11010" max="11010" width="10.109375" style="1055" customWidth="1"/>
    <col min="11011" max="11012" width="8.6640625" style="1055" customWidth="1"/>
    <col min="11013" max="11013" width="10.109375" style="1055" customWidth="1"/>
    <col min="11014" max="11015" width="8.6640625" style="1055" customWidth="1"/>
    <col min="11016" max="11016" width="10.109375" style="1055" customWidth="1"/>
    <col min="11017" max="11018" width="8.6640625" style="1055" customWidth="1"/>
    <col min="11019" max="11019" width="10.109375" style="1055" customWidth="1"/>
    <col min="11020" max="11021" width="8.6640625" style="1055" customWidth="1"/>
    <col min="11022" max="11022" width="10.109375" style="1055" customWidth="1"/>
    <col min="11023" max="11024" width="8.6640625" style="1055" customWidth="1"/>
    <col min="11025" max="11025" width="10.109375" style="1055" customWidth="1"/>
    <col min="11026" max="11027" width="8.6640625" style="1055" customWidth="1"/>
    <col min="11028" max="11029" width="0" style="1055" hidden="1" customWidth="1"/>
    <col min="11030" max="11264" width="10.77734375" style="1055"/>
    <col min="11265" max="11265" width="2.21875" style="1055" customWidth="1"/>
    <col min="11266" max="11266" width="10.109375" style="1055" customWidth="1"/>
    <col min="11267" max="11268" width="8.6640625" style="1055" customWidth="1"/>
    <col min="11269" max="11269" width="10.109375" style="1055" customWidth="1"/>
    <col min="11270" max="11271" width="8.6640625" style="1055" customWidth="1"/>
    <col min="11272" max="11272" width="10.109375" style="1055" customWidth="1"/>
    <col min="11273" max="11274" width="8.6640625" style="1055" customWidth="1"/>
    <col min="11275" max="11275" width="10.109375" style="1055" customWidth="1"/>
    <col min="11276" max="11277" width="8.6640625" style="1055" customWidth="1"/>
    <col min="11278" max="11278" width="10.109375" style="1055" customWidth="1"/>
    <col min="11279" max="11280" width="8.6640625" style="1055" customWidth="1"/>
    <col min="11281" max="11281" width="10.109375" style="1055" customWidth="1"/>
    <col min="11282" max="11283" width="8.6640625" style="1055" customWidth="1"/>
    <col min="11284" max="11285" width="0" style="1055" hidden="1" customWidth="1"/>
    <col min="11286" max="11520" width="10.77734375" style="1055"/>
    <col min="11521" max="11521" width="2.21875" style="1055" customWidth="1"/>
    <col min="11522" max="11522" width="10.109375" style="1055" customWidth="1"/>
    <col min="11523" max="11524" width="8.6640625" style="1055" customWidth="1"/>
    <col min="11525" max="11525" width="10.109375" style="1055" customWidth="1"/>
    <col min="11526" max="11527" width="8.6640625" style="1055" customWidth="1"/>
    <col min="11528" max="11528" width="10.109375" style="1055" customWidth="1"/>
    <col min="11529" max="11530" width="8.6640625" style="1055" customWidth="1"/>
    <col min="11531" max="11531" width="10.109375" style="1055" customWidth="1"/>
    <col min="11532" max="11533" width="8.6640625" style="1055" customWidth="1"/>
    <col min="11534" max="11534" width="10.109375" style="1055" customWidth="1"/>
    <col min="11535" max="11536" width="8.6640625" style="1055" customWidth="1"/>
    <col min="11537" max="11537" width="10.109375" style="1055" customWidth="1"/>
    <col min="11538" max="11539" width="8.6640625" style="1055" customWidth="1"/>
    <col min="11540" max="11541" width="0" style="1055" hidden="1" customWidth="1"/>
    <col min="11542" max="11776" width="10.77734375" style="1055"/>
    <col min="11777" max="11777" width="2.21875" style="1055" customWidth="1"/>
    <col min="11778" max="11778" width="10.109375" style="1055" customWidth="1"/>
    <col min="11779" max="11780" width="8.6640625" style="1055" customWidth="1"/>
    <col min="11781" max="11781" width="10.109375" style="1055" customWidth="1"/>
    <col min="11782" max="11783" width="8.6640625" style="1055" customWidth="1"/>
    <col min="11784" max="11784" width="10.109375" style="1055" customWidth="1"/>
    <col min="11785" max="11786" width="8.6640625" style="1055" customWidth="1"/>
    <col min="11787" max="11787" width="10.109375" style="1055" customWidth="1"/>
    <col min="11788" max="11789" width="8.6640625" style="1055" customWidth="1"/>
    <col min="11790" max="11790" width="10.109375" style="1055" customWidth="1"/>
    <col min="11791" max="11792" width="8.6640625" style="1055" customWidth="1"/>
    <col min="11793" max="11793" width="10.109375" style="1055" customWidth="1"/>
    <col min="11794" max="11795" width="8.6640625" style="1055" customWidth="1"/>
    <col min="11796" max="11797" width="0" style="1055" hidden="1" customWidth="1"/>
    <col min="11798" max="12032" width="10.77734375" style="1055"/>
    <col min="12033" max="12033" width="2.21875" style="1055" customWidth="1"/>
    <col min="12034" max="12034" width="10.109375" style="1055" customWidth="1"/>
    <col min="12035" max="12036" width="8.6640625" style="1055" customWidth="1"/>
    <col min="12037" max="12037" width="10.109375" style="1055" customWidth="1"/>
    <col min="12038" max="12039" width="8.6640625" style="1055" customWidth="1"/>
    <col min="12040" max="12040" width="10.109375" style="1055" customWidth="1"/>
    <col min="12041" max="12042" width="8.6640625" style="1055" customWidth="1"/>
    <col min="12043" max="12043" width="10.109375" style="1055" customWidth="1"/>
    <col min="12044" max="12045" width="8.6640625" style="1055" customWidth="1"/>
    <col min="12046" max="12046" width="10.109375" style="1055" customWidth="1"/>
    <col min="12047" max="12048" width="8.6640625" style="1055" customWidth="1"/>
    <col min="12049" max="12049" width="10.109375" style="1055" customWidth="1"/>
    <col min="12050" max="12051" width="8.6640625" style="1055" customWidth="1"/>
    <col min="12052" max="12053" width="0" style="1055" hidden="1" customWidth="1"/>
    <col min="12054" max="12288" width="10.77734375" style="1055"/>
    <col min="12289" max="12289" width="2.21875" style="1055" customWidth="1"/>
    <col min="12290" max="12290" width="10.109375" style="1055" customWidth="1"/>
    <col min="12291" max="12292" width="8.6640625" style="1055" customWidth="1"/>
    <col min="12293" max="12293" width="10.109375" style="1055" customWidth="1"/>
    <col min="12294" max="12295" width="8.6640625" style="1055" customWidth="1"/>
    <col min="12296" max="12296" width="10.109375" style="1055" customWidth="1"/>
    <col min="12297" max="12298" width="8.6640625" style="1055" customWidth="1"/>
    <col min="12299" max="12299" width="10.109375" style="1055" customWidth="1"/>
    <col min="12300" max="12301" width="8.6640625" style="1055" customWidth="1"/>
    <col min="12302" max="12302" width="10.109375" style="1055" customWidth="1"/>
    <col min="12303" max="12304" width="8.6640625" style="1055" customWidth="1"/>
    <col min="12305" max="12305" width="10.109375" style="1055" customWidth="1"/>
    <col min="12306" max="12307" width="8.6640625" style="1055" customWidth="1"/>
    <col min="12308" max="12309" width="0" style="1055" hidden="1" customWidth="1"/>
    <col min="12310" max="12544" width="10.77734375" style="1055"/>
    <col min="12545" max="12545" width="2.21875" style="1055" customWidth="1"/>
    <col min="12546" max="12546" width="10.109375" style="1055" customWidth="1"/>
    <col min="12547" max="12548" width="8.6640625" style="1055" customWidth="1"/>
    <col min="12549" max="12549" width="10.109375" style="1055" customWidth="1"/>
    <col min="12550" max="12551" width="8.6640625" style="1055" customWidth="1"/>
    <col min="12552" max="12552" width="10.109375" style="1055" customWidth="1"/>
    <col min="12553" max="12554" width="8.6640625" style="1055" customWidth="1"/>
    <col min="12555" max="12555" width="10.109375" style="1055" customWidth="1"/>
    <col min="12556" max="12557" width="8.6640625" style="1055" customWidth="1"/>
    <col min="12558" max="12558" width="10.109375" style="1055" customWidth="1"/>
    <col min="12559" max="12560" width="8.6640625" style="1055" customWidth="1"/>
    <col min="12561" max="12561" width="10.109375" style="1055" customWidth="1"/>
    <col min="12562" max="12563" width="8.6640625" style="1055" customWidth="1"/>
    <col min="12564" max="12565" width="0" style="1055" hidden="1" customWidth="1"/>
    <col min="12566" max="12800" width="10.77734375" style="1055"/>
    <col min="12801" max="12801" width="2.21875" style="1055" customWidth="1"/>
    <col min="12802" max="12802" width="10.109375" style="1055" customWidth="1"/>
    <col min="12803" max="12804" width="8.6640625" style="1055" customWidth="1"/>
    <col min="12805" max="12805" width="10.109375" style="1055" customWidth="1"/>
    <col min="12806" max="12807" width="8.6640625" style="1055" customWidth="1"/>
    <col min="12808" max="12808" width="10.109375" style="1055" customWidth="1"/>
    <col min="12809" max="12810" width="8.6640625" style="1055" customWidth="1"/>
    <col min="12811" max="12811" width="10.109375" style="1055" customWidth="1"/>
    <col min="12812" max="12813" width="8.6640625" style="1055" customWidth="1"/>
    <col min="12814" max="12814" width="10.109375" style="1055" customWidth="1"/>
    <col min="12815" max="12816" width="8.6640625" style="1055" customWidth="1"/>
    <col min="12817" max="12817" width="10.109375" style="1055" customWidth="1"/>
    <col min="12818" max="12819" width="8.6640625" style="1055" customWidth="1"/>
    <col min="12820" max="12821" width="0" style="1055" hidden="1" customWidth="1"/>
    <col min="12822" max="13056" width="10.77734375" style="1055"/>
    <col min="13057" max="13057" width="2.21875" style="1055" customWidth="1"/>
    <col min="13058" max="13058" width="10.109375" style="1055" customWidth="1"/>
    <col min="13059" max="13060" width="8.6640625" style="1055" customWidth="1"/>
    <col min="13061" max="13061" width="10.109375" style="1055" customWidth="1"/>
    <col min="13062" max="13063" width="8.6640625" style="1055" customWidth="1"/>
    <col min="13064" max="13064" width="10.109375" style="1055" customWidth="1"/>
    <col min="13065" max="13066" width="8.6640625" style="1055" customWidth="1"/>
    <col min="13067" max="13067" width="10.109375" style="1055" customWidth="1"/>
    <col min="13068" max="13069" width="8.6640625" style="1055" customWidth="1"/>
    <col min="13070" max="13070" width="10.109375" style="1055" customWidth="1"/>
    <col min="13071" max="13072" width="8.6640625" style="1055" customWidth="1"/>
    <col min="13073" max="13073" width="10.109375" style="1055" customWidth="1"/>
    <col min="13074" max="13075" width="8.6640625" style="1055" customWidth="1"/>
    <col min="13076" max="13077" width="0" style="1055" hidden="1" customWidth="1"/>
    <col min="13078" max="13312" width="10.77734375" style="1055"/>
    <col min="13313" max="13313" width="2.21875" style="1055" customWidth="1"/>
    <col min="13314" max="13314" width="10.109375" style="1055" customWidth="1"/>
    <col min="13315" max="13316" width="8.6640625" style="1055" customWidth="1"/>
    <col min="13317" max="13317" width="10.109375" style="1055" customWidth="1"/>
    <col min="13318" max="13319" width="8.6640625" style="1055" customWidth="1"/>
    <col min="13320" max="13320" width="10.109375" style="1055" customWidth="1"/>
    <col min="13321" max="13322" width="8.6640625" style="1055" customWidth="1"/>
    <col min="13323" max="13323" width="10.109375" style="1055" customWidth="1"/>
    <col min="13324" max="13325" width="8.6640625" style="1055" customWidth="1"/>
    <col min="13326" max="13326" width="10.109375" style="1055" customWidth="1"/>
    <col min="13327" max="13328" width="8.6640625" style="1055" customWidth="1"/>
    <col min="13329" max="13329" width="10.109375" style="1055" customWidth="1"/>
    <col min="13330" max="13331" width="8.6640625" style="1055" customWidth="1"/>
    <col min="13332" max="13333" width="0" style="1055" hidden="1" customWidth="1"/>
    <col min="13334" max="13568" width="10.77734375" style="1055"/>
    <col min="13569" max="13569" width="2.21875" style="1055" customWidth="1"/>
    <col min="13570" max="13570" width="10.109375" style="1055" customWidth="1"/>
    <col min="13571" max="13572" width="8.6640625" style="1055" customWidth="1"/>
    <col min="13573" max="13573" width="10.109375" style="1055" customWidth="1"/>
    <col min="13574" max="13575" width="8.6640625" style="1055" customWidth="1"/>
    <col min="13576" max="13576" width="10.109375" style="1055" customWidth="1"/>
    <col min="13577" max="13578" width="8.6640625" style="1055" customWidth="1"/>
    <col min="13579" max="13579" width="10.109375" style="1055" customWidth="1"/>
    <col min="13580" max="13581" width="8.6640625" style="1055" customWidth="1"/>
    <col min="13582" max="13582" width="10.109375" style="1055" customWidth="1"/>
    <col min="13583" max="13584" width="8.6640625" style="1055" customWidth="1"/>
    <col min="13585" max="13585" width="10.109375" style="1055" customWidth="1"/>
    <col min="13586" max="13587" width="8.6640625" style="1055" customWidth="1"/>
    <col min="13588" max="13589" width="0" style="1055" hidden="1" customWidth="1"/>
    <col min="13590" max="13824" width="10.77734375" style="1055"/>
    <col min="13825" max="13825" width="2.21875" style="1055" customWidth="1"/>
    <col min="13826" max="13826" width="10.109375" style="1055" customWidth="1"/>
    <col min="13827" max="13828" width="8.6640625" style="1055" customWidth="1"/>
    <col min="13829" max="13829" width="10.109375" style="1055" customWidth="1"/>
    <col min="13830" max="13831" width="8.6640625" style="1055" customWidth="1"/>
    <col min="13832" max="13832" width="10.109375" style="1055" customWidth="1"/>
    <col min="13833" max="13834" width="8.6640625" style="1055" customWidth="1"/>
    <col min="13835" max="13835" width="10.109375" style="1055" customWidth="1"/>
    <col min="13836" max="13837" width="8.6640625" style="1055" customWidth="1"/>
    <col min="13838" max="13838" width="10.109375" style="1055" customWidth="1"/>
    <col min="13839" max="13840" width="8.6640625" style="1055" customWidth="1"/>
    <col min="13841" max="13841" width="10.109375" style="1055" customWidth="1"/>
    <col min="13842" max="13843" width="8.6640625" style="1055" customWidth="1"/>
    <col min="13844" max="13845" width="0" style="1055" hidden="1" customWidth="1"/>
    <col min="13846" max="14080" width="10.77734375" style="1055"/>
    <col min="14081" max="14081" width="2.21875" style="1055" customWidth="1"/>
    <col min="14082" max="14082" width="10.109375" style="1055" customWidth="1"/>
    <col min="14083" max="14084" width="8.6640625" style="1055" customWidth="1"/>
    <col min="14085" max="14085" width="10.109375" style="1055" customWidth="1"/>
    <col min="14086" max="14087" width="8.6640625" style="1055" customWidth="1"/>
    <col min="14088" max="14088" width="10.109375" style="1055" customWidth="1"/>
    <col min="14089" max="14090" width="8.6640625" style="1055" customWidth="1"/>
    <col min="14091" max="14091" width="10.109375" style="1055" customWidth="1"/>
    <col min="14092" max="14093" width="8.6640625" style="1055" customWidth="1"/>
    <col min="14094" max="14094" width="10.109375" style="1055" customWidth="1"/>
    <col min="14095" max="14096" width="8.6640625" style="1055" customWidth="1"/>
    <col min="14097" max="14097" width="10.109375" style="1055" customWidth="1"/>
    <col min="14098" max="14099" width="8.6640625" style="1055" customWidth="1"/>
    <col min="14100" max="14101" width="0" style="1055" hidden="1" customWidth="1"/>
    <col min="14102" max="14336" width="10.77734375" style="1055"/>
    <col min="14337" max="14337" width="2.21875" style="1055" customWidth="1"/>
    <col min="14338" max="14338" width="10.109375" style="1055" customWidth="1"/>
    <col min="14339" max="14340" width="8.6640625" style="1055" customWidth="1"/>
    <col min="14341" max="14341" width="10.109375" style="1055" customWidth="1"/>
    <col min="14342" max="14343" width="8.6640625" style="1055" customWidth="1"/>
    <col min="14344" max="14344" width="10.109375" style="1055" customWidth="1"/>
    <col min="14345" max="14346" width="8.6640625" style="1055" customWidth="1"/>
    <col min="14347" max="14347" width="10.109375" style="1055" customWidth="1"/>
    <col min="14348" max="14349" width="8.6640625" style="1055" customWidth="1"/>
    <col min="14350" max="14350" width="10.109375" style="1055" customWidth="1"/>
    <col min="14351" max="14352" width="8.6640625" style="1055" customWidth="1"/>
    <col min="14353" max="14353" width="10.109375" style="1055" customWidth="1"/>
    <col min="14354" max="14355" width="8.6640625" style="1055" customWidth="1"/>
    <col min="14356" max="14357" width="0" style="1055" hidden="1" customWidth="1"/>
    <col min="14358" max="14592" width="10.77734375" style="1055"/>
    <col min="14593" max="14593" width="2.21875" style="1055" customWidth="1"/>
    <col min="14594" max="14594" width="10.109375" style="1055" customWidth="1"/>
    <col min="14595" max="14596" width="8.6640625" style="1055" customWidth="1"/>
    <col min="14597" max="14597" width="10.109375" style="1055" customWidth="1"/>
    <col min="14598" max="14599" width="8.6640625" style="1055" customWidth="1"/>
    <col min="14600" max="14600" width="10.109375" style="1055" customWidth="1"/>
    <col min="14601" max="14602" width="8.6640625" style="1055" customWidth="1"/>
    <col min="14603" max="14603" width="10.109375" style="1055" customWidth="1"/>
    <col min="14604" max="14605" width="8.6640625" style="1055" customWidth="1"/>
    <col min="14606" max="14606" width="10.109375" style="1055" customWidth="1"/>
    <col min="14607" max="14608" width="8.6640625" style="1055" customWidth="1"/>
    <col min="14609" max="14609" width="10.109375" style="1055" customWidth="1"/>
    <col min="14610" max="14611" width="8.6640625" style="1055" customWidth="1"/>
    <col min="14612" max="14613" width="0" style="1055" hidden="1" customWidth="1"/>
    <col min="14614" max="14848" width="10.77734375" style="1055"/>
    <col min="14849" max="14849" width="2.21875" style="1055" customWidth="1"/>
    <col min="14850" max="14850" width="10.109375" style="1055" customWidth="1"/>
    <col min="14851" max="14852" width="8.6640625" style="1055" customWidth="1"/>
    <col min="14853" max="14853" width="10.109375" style="1055" customWidth="1"/>
    <col min="14854" max="14855" width="8.6640625" style="1055" customWidth="1"/>
    <col min="14856" max="14856" width="10.109375" style="1055" customWidth="1"/>
    <col min="14857" max="14858" width="8.6640625" style="1055" customWidth="1"/>
    <col min="14859" max="14859" width="10.109375" style="1055" customWidth="1"/>
    <col min="14860" max="14861" width="8.6640625" style="1055" customWidth="1"/>
    <col min="14862" max="14862" width="10.109375" style="1055" customWidth="1"/>
    <col min="14863" max="14864" width="8.6640625" style="1055" customWidth="1"/>
    <col min="14865" max="14865" width="10.109375" style="1055" customWidth="1"/>
    <col min="14866" max="14867" width="8.6640625" style="1055" customWidth="1"/>
    <col min="14868" max="14869" width="0" style="1055" hidden="1" customWidth="1"/>
    <col min="14870" max="15104" width="10.77734375" style="1055"/>
    <col min="15105" max="15105" width="2.21875" style="1055" customWidth="1"/>
    <col min="15106" max="15106" width="10.109375" style="1055" customWidth="1"/>
    <col min="15107" max="15108" width="8.6640625" style="1055" customWidth="1"/>
    <col min="15109" max="15109" width="10.109375" style="1055" customWidth="1"/>
    <col min="15110" max="15111" width="8.6640625" style="1055" customWidth="1"/>
    <col min="15112" max="15112" width="10.109375" style="1055" customWidth="1"/>
    <col min="15113" max="15114" width="8.6640625" style="1055" customWidth="1"/>
    <col min="15115" max="15115" width="10.109375" style="1055" customWidth="1"/>
    <col min="15116" max="15117" width="8.6640625" style="1055" customWidth="1"/>
    <col min="15118" max="15118" width="10.109375" style="1055" customWidth="1"/>
    <col min="15119" max="15120" width="8.6640625" style="1055" customWidth="1"/>
    <col min="15121" max="15121" width="10.109375" style="1055" customWidth="1"/>
    <col min="15122" max="15123" width="8.6640625" style="1055" customWidth="1"/>
    <col min="15124" max="15125" width="0" style="1055" hidden="1" customWidth="1"/>
    <col min="15126" max="15360" width="10.77734375" style="1055"/>
    <col min="15361" max="15361" width="2.21875" style="1055" customWidth="1"/>
    <col min="15362" max="15362" width="10.109375" style="1055" customWidth="1"/>
    <col min="15363" max="15364" width="8.6640625" style="1055" customWidth="1"/>
    <col min="15365" max="15365" width="10.109375" style="1055" customWidth="1"/>
    <col min="15366" max="15367" width="8.6640625" style="1055" customWidth="1"/>
    <col min="15368" max="15368" width="10.109375" style="1055" customWidth="1"/>
    <col min="15369" max="15370" width="8.6640625" style="1055" customWidth="1"/>
    <col min="15371" max="15371" width="10.109375" style="1055" customWidth="1"/>
    <col min="15372" max="15373" width="8.6640625" style="1055" customWidth="1"/>
    <col min="15374" max="15374" width="10.109375" style="1055" customWidth="1"/>
    <col min="15375" max="15376" width="8.6640625" style="1055" customWidth="1"/>
    <col min="15377" max="15377" width="10.109375" style="1055" customWidth="1"/>
    <col min="15378" max="15379" width="8.6640625" style="1055" customWidth="1"/>
    <col min="15380" max="15381" width="0" style="1055" hidden="1" customWidth="1"/>
    <col min="15382" max="15616" width="10.77734375" style="1055"/>
    <col min="15617" max="15617" width="2.21875" style="1055" customWidth="1"/>
    <col min="15618" max="15618" width="10.109375" style="1055" customWidth="1"/>
    <col min="15619" max="15620" width="8.6640625" style="1055" customWidth="1"/>
    <col min="15621" max="15621" width="10.109375" style="1055" customWidth="1"/>
    <col min="15622" max="15623" width="8.6640625" style="1055" customWidth="1"/>
    <col min="15624" max="15624" width="10.109375" style="1055" customWidth="1"/>
    <col min="15625" max="15626" width="8.6640625" style="1055" customWidth="1"/>
    <col min="15627" max="15627" width="10.109375" style="1055" customWidth="1"/>
    <col min="15628" max="15629" width="8.6640625" style="1055" customWidth="1"/>
    <col min="15630" max="15630" width="10.109375" style="1055" customWidth="1"/>
    <col min="15631" max="15632" width="8.6640625" style="1055" customWidth="1"/>
    <col min="15633" max="15633" width="10.109375" style="1055" customWidth="1"/>
    <col min="15634" max="15635" width="8.6640625" style="1055" customWidth="1"/>
    <col min="15636" max="15637" width="0" style="1055" hidden="1" customWidth="1"/>
    <col min="15638" max="15872" width="10.77734375" style="1055"/>
    <col min="15873" max="15873" width="2.21875" style="1055" customWidth="1"/>
    <col min="15874" max="15874" width="10.109375" style="1055" customWidth="1"/>
    <col min="15875" max="15876" width="8.6640625" style="1055" customWidth="1"/>
    <col min="15877" max="15877" width="10.109375" style="1055" customWidth="1"/>
    <col min="15878" max="15879" width="8.6640625" style="1055" customWidth="1"/>
    <col min="15880" max="15880" width="10.109375" style="1055" customWidth="1"/>
    <col min="15881" max="15882" width="8.6640625" style="1055" customWidth="1"/>
    <col min="15883" max="15883" width="10.109375" style="1055" customWidth="1"/>
    <col min="15884" max="15885" width="8.6640625" style="1055" customWidth="1"/>
    <col min="15886" max="15886" width="10.109375" style="1055" customWidth="1"/>
    <col min="15887" max="15888" width="8.6640625" style="1055" customWidth="1"/>
    <col min="15889" max="15889" width="10.109375" style="1055" customWidth="1"/>
    <col min="15890" max="15891" width="8.6640625" style="1055" customWidth="1"/>
    <col min="15892" max="15893" width="0" style="1055" hidden="1" customWidth="1"/>
    <col min="15894" max="16128" width="10.77734375" style="1055"/>
    <col min="16129" max="16129" width="2.21875" style="1055" customWidth="1"/>
    <col min="16130" max="16130" width="10.109375" style="1055" customWidth="1"/>
    <col min="16131" max="16132" width="8.6640625" style="1055" customWidth="1"/>
    <col min="16133" max="16133" width="10.109375" style="1055" customWidth="1"/>
    <col min="16134" max="16135" width="8.6640625" style="1055" customWidth="1"/>
    <col min="16136" max="16136" width="10.109375" style="1055" customWidth="1"/>
    <col min="16137" max="16138" width="8.6640625" style="1055" customWidth="1"/>
    <col min="16139" max="16139" width="10.109375" style="1055" customWidth="1"/>
    <col min="16140" max="16141" width="8.6640625" style="1055" customWidth="1"/>
    <col min="16142" max="16142" width="10.109375" style="1055" customWidth="1"/>
    <col min="16143" max="16144" width="8.6640625" style="1055" customWidth="1"/>
    <col min="16145" max="16145" width="10.109375" style="1055" customWidth="1"/>
    <col min="16146" max="16147" width="8.6640625" style="1055" customWidth="1"/>
    <col min="16148" max="16149" width="0" style="1055" hidden="1" customWidth="1"/>
    <col min="16150" max="16384" width="10.77734375" style="1055"/>
  </cols>
  <sheetData>
    <row r="1" spans="1:28" s="648" customFormat="1" ht="18" customHeight="1">
      <c r="A1" s="634"/>
      <c r="B1" s="635" t="s">
        <v>42</v>
      </c>
      <c r="C1" s="636"/>
      <c r="D1" s="637"/>
      <c r="E1" s="636"/>
      <c r="F1" s="638"/>
      <c r="G1" s="638"/>
      <c r="H1" s="636"/>
      <c r="I1" s="639" t="s">
        <v>43</v>
      </c>
      <c r="J1" s="640"/>
      <c r="K1" s="641"/>
      <c r="L1" s="642"/>
      <c r="M1" s="643"/>
      <c r="N1" s="644"/>
      <c r="O1" s="645" t="s">
        <v>528</v>
      </c>
      <c r="P1" s="646"/>
      <c r="Q1" s="636"/>
      <c r="R1" s="646"/>
      <c r="S1" s="647"/>
    </row>
    <row r="2" spans="1:28" s="648" customFormat="1" ht="18" customHeight="1" thickBot="1">
      <c r="B2" s="649" t="s">
        <v>45</v>
      </c>
      <c r="C2" s="650"/>
      <c r="D2" s="651">
        <f>全紙計算!T33</f>
        <v>0</v>
      </c>
      <c r="E2" s="652"/>
      <c r="F2" s="653"/>
      <c r="G2" s="653"/>
      <c r="H2" s="652"/>
      <c r="I2" s="654" t="s">
        <v>46</v>
      </c>
      <c r="J2" s="655"/>
      <c r="K2" s="652"/>
      <c r="L2" s="653"/>
      <c r="M2" s="656"/>
      <c r="N2" s="657"/>
      <c r="O2" s="658" t="s">
        <v>47</v>
      </c>
      <c r="P2" s="1238"/>
      <c r="Q2" s="1239"/>
      <c r="R2" s="1239"/>
      <c r="S2" s="1240"/>
    </row>
    <row r="3" spans="1:28" s="659" customFormat="1" ht="10.5" customHeight="1">
      <c r="B3" s="660"/>
      <c r="C3" s="661"/>
      <c r="D3" s="662"/>
      <c r="E3" s="660"/>
      <c r="F3" s="661"/>
      <c r="G3" s="662"/>
      <c r="H3" s="660"/>
      <c r="I3" s="661"/>
      <c r="J3" s="662"/>
      <c r="K3" s="660"/>
      <c r="L3" s="661"/>
      <c r="M3" s="662"/>
      <c r="N3" s="660"/>
      <c r="O3" s="661"/>
      <c r="P3" s="662"/>
      <c r="Q3" s="660"/>
      <c r="R3" s="661"/>
      <c r="S3" s="662"/>
    </row>
    <row r="4" spans="1:28" s="659" customFormat="1" ht="22.2">
      <c r="B4" s="663" t="s">
        <v>48</v>
      </c>
      <c r="C4" s="664"/>
      <c r="D4" s="665" t="s">
        <v>49</v>
      </c>
      <c r="E4" s="666">
        <f>G48+J48+M48+S48+D98+J98+M98+P98+S98</f>
        <v>0</v>
      </c>
      <c r="F4" s="665" t="s">
        <v>50</v>
      </c>
      <c r="G4" s="666">
        <f>全紙計算!S5</f>
        <v>97270</v>
      </c>
      <c r="H4" s="667"/>
      <c r="I4" s="668"/>
      <c r="J4" s="669"/>
      <c r="K4" s="670"/>
      <c r="L4" s="668"/>
      <c r="M4" s="670"/>
      <c r="N4" s="670" t="s">
        <v>529</v>
      </c>
      <c r="O4" s="668"/>
      <c r="P4" s="671"/>
      <c r="Q4" s="670" t="s">
        <v>54</v>
      </c>
      <c r="R4" s="664"/>
      <c r="S4" s="671"/>
    </row>
    <row r="5" spans="1:28" s="659" customFormat="1" ht="12" customHeight="1" thickBot="1">
      <c r="B5" s="672"/>
      <c r="C5" s="661"/>
      <c r="D5" s="662"/>
      <c r="E5" s="660"/>
      <c r="F5" s="661"/>
      <c r="G5" s="662"/>
      <c r="H5" s="660"/>
      <c r="I5" s="661"/>
      <c r="J5" s="662"/>
      <c r="K5" s="660"/>
      <c r="L5" s="661"/>
      <c r="M5" s="662"/>
      <c r="N5" s="660"/>
      <c r="O5" s="661"/>
      <c r="P5" s="662"/>
      <c r="Q5" s="660"/>
      <c r="R5" s="661"/>
      <c r="S5" s="662"/>
    </row>
    <row r="6" spans="1:28" s="659" customFormat="1" ht="15" customHeight="1">
      <c r="B6" s="673" t="s">
        <v>456</v>
      </c>
      <c r="C6" s="674"/>
      <c r="D6" s="675"/>
      <c r="E6" s="676" t="s">
        <v>530</v>
      </c>
      <c r="F6" s="674"/>
      <c r="G6" s="675"/>
      <c r="H6" s="676" t="s">
        <v>457</v>
      </c>
      <c r="I6" s="674"/>
      <c r="J6" s="675"/>
      <c r="K6" s="677" t="s">
        <v>531</v>
      </c>
      <c r="L6" s="674"/>
      <c r="M6" s="678"/>
      <c r="N6" s="677" t="s">
        <v>473</v>
      </c>
      <c r="O6" s="674"/>
      <c r="P6" s="678"/>
      <c r="Q6" s="677" t="s">
        <v>473</v>
      </c>
      <c r="R6" s="674"/>
      <c r="S6" s="679"/>
    </row>
    <row r="7" spans="1:28" s="670" customFormat="1" ht="15" customHeight="1">
      <c r="B7" s="680" t="s">
        <v>61</v>
      </c>
      <c r="C7" s="681" t="s">
        <v>64</v>
      </c>
      <c r="D7" s="682" t="s">
        <v>65</v>
      </c>
      <c r="E7" s="683" t="s">
        <v>61</v>
      </c>
      <c r="F7" s="681" t="s">
        <v>64</v>
      </c>
      <c r="G7" s="684" t="s">
        <v>65</v>
      </c>
      <c r="H7" s="683" t="s">
        <v>61</v>
      </c>
      <c r="I7" s="681" t="s">
        <v>64</v>
      </c>
      <c r="J7" s="682" t="s">
        <v>65</v>
      </c>
      <c r="K7" s="683" t="s">
        <v>61</v>
      </c>
      <c r="L7" s="681" t="s">
        <v>64</v>
      </c>
      <c r="M7" s="682" t="s">
        <v>65</v>
      </c>
      <c r="N7" s="683" t="s">
        <v>61</v>
      </c>
      <c r="O7" s="681" t="s">
        <v>64</v>
      </c>
      <c r="P7" s="682" t="s">
        <v>65</v>
      </c>
      <c r="Q7" s="683" t="s">
        <v>61</v>
      </c>
      <c r="R7" s="681" t="s">
        <v>64</v>
      </c>
      <c r="S7" s="685" t="s">
        <v>65</v>
      </c>
    </row>
    <row r="8" spans="1:28" s="659" customFormat="1" ht="15" customHeight="1">
      <c r="B8" s="686" t="s">
        <v>66</v>
      </c>
      <c r="C8" s="687">
        <v>1670</v>
      </c>
      <c r="D8" s="688"/>
      <c r="E8" s="689"/>
      <c r="F8" s="687"/>
      <c r="G8" s="690"/>
      <c r="H8" s="689" t="s">
        <v>157</v>
      </c>
      <c r="I8" s="687">
        <v>30</v>
      </c>
      <c r="J8" s="690"/>
      <c r="K8" s="689" t="s">
        <v>161</v>
      </c>
      <c r="L8" s="687">
        <v>180</v>
      </c>
      <c r="M8" s="688"/>
      <c r="N8" s="691"/>
      <c r="O8" s="692"/>
      <c r="P8" s="693"/>
      <c r="Q8" s="689" t="s">
        <v>173</v>
      </c>
      <c r="R8" s="687">
        <v>30</v>
      </c>
      <c r="S8" s="694"/>
      <c r="T8" s="695"/>
      <c r="U8" s="696"/>
      <c r="V8" s="697"/>
      <c r="W8" s="695"/>
      <c r="X8" s="696"/>
      <c r="Y8" s="697"/>
      <c r="Z8" s="695"/>
      <c r="AA8" s="696"/>
      <c r="AB8" s="697"/>
    </row>
    <row r="9" spans="1:28" s="659" customFormat="1" ht="15" customHeight="1">
      <c r="B9" s="698" t="s">
        <v>68</v>
      </c>
      <c r="C9" s="692">
        <v>1690</v>
      </c>
      <c r="D9" s="693"/>
      <c r="E9" s="691" t="s">
        <v>157</v>
      </c>
      <c r="F9" s="692">
        <v>2210</v>
      </c>
      <c r="G9" s="693"/>
      <c r="H9" s="691" t="s">
        <v>154</v>
      </c>
      <c r="I9" s="692">
        <v>330</v>
      </c>
      <c r="J9" s="693"/>
      <c r="K9" s="691" t="s">
        <v>175</v>
      </c>
      <c r="L9" s="692">
        <v>440</v>
      </c>
      <c r="M9" s="699"/>
      <c r="N9" s="691"/>
      <c r="O9" s="692"/>
      <c r="P9" s="693"/>
      <c r="Q9" s="691"/>
      <c r="R9" s="692"/>
      <c r="S9" s="694"/>
      <c r="T9" s="695"/>
      <c r="U9" s="696"/>
      <c r="V9" s="697"/>
      <c r="W9" s="695"/>
      <c r="X9" s="696"/>
      <c r="Y9" s="697"/>
      <c r="Z9" s="695"/>
      <c r="AA9" s="696"/>
      <c r="AB9" s="697"/>
    </row>
    <row r="10" spans="1:28" s="659" customFormat="1" ht="15" customHeight="1">
      <c r="B10" s="698" t="s">
        <v>70</v>
      </c>
      <c r="C10" s="692">
        <v>760</v>
      </c>
      <c r="D10" s="693"/>
      <c r="E10" s="691"/>
      <c r="F10" s="692"/>
      <c r="G10" s="693"/>
      <c r="H10" s="691" t="s">
        <v>177</v>
      </c>
      <c r="I10" s="692">
        <v>180</v>
      </c>
      <c r="J10" s="693"/>
      <c r="K10" s="691" t="s">
        <v>178</v>
      </c>
      <c r="L10" s="692">
        <v>270</v>
      </c>
      <c r="M10" s="699"/>
      <c r="N10" s="691" t="s">
        <v>73</v>
      </c>
      <c r="O10" s="692">
        <v>10</v>
      </c>
      <c r="P10" s="693"/>
      <c r="Q10" s="691"/>
      <c r="R10" s="692"/>
      <c r="S10" s="694"/>
      <c r="T10" s="695"/>
      <c r="U10" s="696"/>
      <c r="V10" s="697"/>
      <c r="W10" s="695"/>
      <c r="X10" s="696"/>
      <c r="Y10" s="697"/>
      <c r="Z10" s="695"/>
      <c r="AA10" s="696"/>
      <c r="AB10" s="697"/>
    </row>
    <row r="11" spans="1:28" s="659" customFormat="1" ht="15" customHeight="1">
      <c r="B11" s="698" t="s">
        <v>71</v>
      </c>
      <c r="C11" s="692">
        <v>1160</v>
      </c>
      <c r="D11" s="693"/>
      <c r="E11" s="691" t="s">
        <v>158</v>
      </c>
      <c r="F11" s="692">
        <v>3390</v>
      </c>
      <c r="G11" s="693"/>
      <c r="H11" s="691" t="s">
        <v>150</v>
      </c>
      <c r="I11" s="692">
        <v>60</v>
      </c>
      <c r="J11" s="693"/>
      <c r="K11" s="691" t="s">
        <v>180</v>
      </c>
      <c r="L11" s="692">
        <v>440</v>
      </c>
      <c r="M11" s="699"/>
      <c r="N11" s="691" t="s">
        <v>77</v>
      </c>
      <c r="O11" s="692">
        <v>10</v>
      </c>
      <c r="P11" s="693"/>
      <c r="Q11" s="691"/>
      <c r="R11" s="692"/>
      <c r="S11" s="694"/>
      <c r="T11" s="695"/>
      <c r="U11" s="696"/>
      <c r="V11" s="697"/>
      <c r="W11" s="695"/>
      <c r="X11" s="696"/>
      <c r="Y11" s="697"/>
      <c r="Z11" s="695"/>
      <c r="AA11" s="696"/>
      <c r="AB11" s="697"/>
    </row>
    <row r="12" spans="1:28" s="659" customFormat="1" ht="15" customHeight="1">
      <c r="B12" s="698" t="s">
        <v>75</v>
      </c>
      <c r="C12" s="692">
        <v>830</v>
      </c>
      <c r="D12" s="693"/>
      <c r="E12" s="691" t="s">
        <v>161</v>
      </c>
      <c r="F12" s="692">
        <v>1880</v>
      </c>
      <c r="G12" s="693"/>
      <c r="H12" s="691" t="s">
        <v>175</v>
      </c>
      <c r="I12" s="692">
        <v>570</v>
      </c>
      <c r="J12" s="693"/>
      <c r="K12" s="691" t="s">
        <v>182</v>
      </c>
      <c r="L12" s="692">
        <v>130</v>
      </c>
      <c r="M12" s="699"/>
      <c r="N12" s="691" t="s">
        <v>79</v>
      </c>
      <c r="O12" s="692">
        <v>30</v>
      </c>
      <c r="P12" s="693"/>
      <c r="Q12" s="691"/>
      <c r="R12" s="692"/>
      <c r="S12" s="694"/>
      <c r="T12" s="695"/>
      <c r="U12" s="696"/>
      <c r="V12" s="697"/>
      <c r="W12" s="695"/>
      <c r="X12" s="696"/>
      <c r="Y12" s="697"/>
      <c r="Z12" s="695"/>
      <c r="AA12" s="696"/>
      <c r="AB12" s="697"/>
    </row>
    <row r="13" spans="1:28" s="659" customFormat="1" ht="15" customHeight="1">
      <c r="B13" s="698" t="s">
        <v>78</v>
      </c>
      <c r="C13" s="692">
        <v>3370</v>
      </c>
      <c r="D13" s="693"/>
      <c r="E13" s="691" t="s">
        <v>164</v>
      </c>
      <c r="F13" s="692">
        <v>1350</v>
      </c>
      <c r="G13" s="693"/>
      <c r="H13" s="691" t="s">
        <v>184</v>
      </c>
      <c r="I13" s="692">
        <v>50</v>
      </c>
      <c r="J13" s="693"/>
      <c r="K13" s="691" t="s">
        <v>185</v>
      </c>
      <c r="L13" s="692">
        <v>430</v>
      </c>
      <c r="M13" s="699"/>
      <c r="N13" s="691"/>
      <c r="O13" s="692"/>
      <c r="P13" s="693"/>
      <c r="Q13" s="691"/>
      <c r="R13" s="692"/>
      <c r="S13" s="694"/>
      <c r="T13" s="695"/>
      <c r="U13" s="696"/>
      <c r="V13" s="697"/>
      <c r="W13" s="695"/>
      <c r="X13" s="696"/>
      <c r="Y13" s="697"/>
      <c r="Z13" s="695"/>
      <c r="AA13" s="696"/>
      <c r="AB13" s="697"/>
    </row>
    <row r="14" spans="1:28" s="659" customFormat="1" ht="15" customHeight="1">
      <c r="B14" s="698"/>
      <c r="C14" s="692"/>
      <c r="D14" s="693"/>
      <c r="E14" s="691" t="s">
        <v>166</v>
      </c>
      <c r="F14" s="692">
        <v>600</v>
      </c>
      <c r="G14" s="693"/>
      <c r="H14" s="691" t="s">
        <v>187</v>
      </c>
      <c r="I14" s="692">
        <v>200</v>
      </c>
      <c r="J14" s="693"/>
      <c r="K14" s="691" t="s">
        <v>188</v>
      </c>
      <c r="L14" s="692">
        <v>250</v>
      </c>
      <c r="M14" s="699"/>
      <c r="N14" s="691" t="s">
        <v>82</v>
      </c>
      <c r="O14" s="692">
        <v>10</v>
      </c>
      <c r="P14" s="693"/>
      <c r="Q14" s="691"/>
      <c r="R14" s="692"/>
      <c r="S14" s="694"/>
      <c r="T14" s="695"/>
      <c r="U14" s="696"/>
      <c r="V14" s="697"/>
      <c r="W14" s="695"/>
      <c r="X14" s="696"/>
      <c r="Y14" s="697"/>
      <c r="Z14" s="695"/>
      <c r="AA14" s="696"/>
      <c r="AB14" s="697"/>
    </row>
    <row r="15" spans="1:28" s="659" customFormat="1" ht="15" customHeight="1">
      <c r="B15" s="698" t="s">
        <v>80</v>
      </c>
      <c r="C15" s="692">
        <v>1660</v>
      </c>
      <c r="D15" s="693"/>
      <c r="E15" s="691"/>
      <c r="F15" s="692"/>
      <c r="G15" s="693"/>
      <c r="H15" s="691" t="s">
        <v>107</v>
      </c>
      <c r="I15" s="692">
        <v>310</v>
      </c>
      <c r="J15" s="693"/>
      <c r="K15" s="691"/>
      <c r="L15" s="692"/>
      <c r="M15" s="699"/>
      <c r="N15" s="691" t="s">
        <v>85</v>
      </c>
      <c r="O15" s="692">
        <v>10</v>
      </c>
      <c r="P15" s="693"/>
      <c r="Q15" s="691"/>
      <c r="R15" s="692"/>
      <c r="S15" s="694"/>
      <c r="T15" s="695"/>
      <c r="U15" s="696"/>
      <c r="V15" s="697"/>
      <c r="Z15" s="695"/>
      <c r="AA15" s="696"/>
      <c r="AB15" s="697"/>
    </row>
    <row r="16" spans="1:28" s="659" customFormat="1" ht="15" customHeight="1">
      <c r="B16" s="698" t="s">
        <v>83</v>
      </c>
      <c r="C16" s="692">
        <v>1850</v>
      </c>
      <c r="D16" s="693"/>
      <c r="E16" s="691"/>
      <c r="F16" s="692"/>
      <c r="G16" s="693"/>
      <c r="H16" s="691" t="s">
        <v>190</v>
      </c>
      <c r="I16" s="692">
        <v>500</v>
      </c>
      <c r="J16" s="693"/>
      <c r="K16" s="691"/>
      <c r="L16" s="692"/>
      <c r="M16" s="699"/>
      <c r="N16" s="691"/>
      <c r="O16" s="692"/>
      <c r="P16" s="693"/>
      <c r="Q16" s="691"/>
      <c r="R16" s="692"/>
      <c r="S16" s="694"/>
      <c r="T16" s="695"/>
      <c r="U16" s="696"/>
      <c r="V16" s="697"/>
      <c r="W16" s="695"/>
      <c r="X16" s="696"/>
      <c r="Y16" s="697"/>
      <c r="Z16" s="695"/>
      <c r="AA16" s="696"/>
      <c r="AB16" s="697"/>
    </row>
    <row r="17" spans="2:28" s="659" customFormat="1" ht="15" customHeight="1">
      <c r="B17" s="698" t="s">
        <v>86</v>
      </c>
      <c r="C17" s="692">
        <v>1140</v>
      </c>
      <c r="D17" s="693"/>
      <c r="E17" s="691"/>
      <c r="F17" s="692"/>
      <c r="G17" s="699"/>
      <c r="H17" s="691" t="s">
        <v>121</v>
      </c>
      <c r="I17" s="692">
        <v>360</v>
      </c>
      <c r="J17" s="693"/>
      <c r="K17" s="691"/>
      <c r="L17" s="692"/>
      <c r="M17" s="699"/>
      <c r="N17" s="691" t="s">
        <v>92</v>
      </c>
      <c r="O17" s="692">
        <v>10</v>
      </c>
      <c r="P17" s="693"/>
      <c r="Q17" s="691"/>
      <c r="R17" s="692"/>
      <c r="S17" s="694"/>
      <c r="T17" s="695"/>
      <c r="U17" s="696"/>
      <c r="V17" s="697"/>
      <c r="W17" s="695"/>
      <c r="X17" s="696"/>
      <c r="Y17" s="697"/>
      <c r="Z17" s="695"/>
      <c r="AA17" s="696"/>
      <c r="AB17" s="697"/>
    </row>
    <row r="18" spans="2:28" s="659" customFormat="1" ht="15" customHeight="1">
      <c r="B18" s="698" t="s">
        <v>88</v>
      </c>
      <c r="C18" s="692">
        <v>2050</v>
      </c>
      <c r="D18" s="693"/>
      <c r="E18" s="691"/>
      <c r="F18" s="692"/>
      <c r="G18" s="699"/>
      <c r="H18" s="691" t="s">
        <v>191</v>
      </c>
      <c r="I18" s="692">
        <v>150</v>
      </c>
      <c r="J18" s="693"/>
      <c r="K18" s="691"/>
      <c r="L18" s="692"/>
      <c r="M18" s="699"/>
      <c r="N18" s="691" t="s">
        <v>95</v>
      </c>
      <c r="O18" s="692">
        <v>10</v>
      </c>
      <c r="P18" s="693"/>
      <c r="Q18" s="691"/>
      <c r="R18" s="692"/>
      <c r="S18" s="694"/>
      <c r="T18" s="695"/>
      <c r="U18" s="696"/>
      <c r="V18" s="697"/>
      <c r="W18" s="695"/>
      <c r="X18" s="696"/>
      <c r="Y18" s="697"/>
      <c r="Z18" s="695"/>
      <c r="AA18" s="696"/>
      <c r="AB18" s="697"/>
    </row>
    <row r="19" spans="2:28" s="659" customFormat="1" ht="15" customHeight="1">
      <c r="B19" s="698" t="s">
        <v>90</v>
      </c>
      <c r="C19" s="692">
        <v>1940</v>
      </c>
      <c r="D19" s="693"/>
      <c r="E19" s="691"/>
      <c r="F19" s="692"/>
      <c r="G19" s="699"/>
      <c r="H19" s="691" t="s">
        <v>192</v>
      </c>
      <c r="I19" s="692">
        <v>550</v>
      </c>
      <c r="J19" s="693"/>
      <c r="K19" s="691"/>
      <c r="L19" s="692"/>
      <c r="M19" s="699"/>
      <c r="N19" s="691" t="s">
        <v>98</v>
      </c>
      <c r="O19" s="692">
        <v>10</v>
      </c>
      <c r="P19" s="693"/>
      <c r="Q19" s="691"/>
      <c r="R19" s="692"/>
      <c r="S19" s="694"/>
      <c r="T19" s="695"/>
      <c r="U19" s="696"/>
      <c r="V19" s="697"/>
      <c r="W19" s="695"/>
      <c r="X19" s="696"/>
      <c r="Y19" s="697"/>
      <c r="Z19" s="695"/>
      <c r="AA19" s="696"/>
      <c r="AB19" s="697"/>
    </row>
    <row r="20" spans="2:28" s="659" customFormat="1" ht="15" customHeight="1">
      <c r="B20" s="698" t="s">
        <v>93</v>
      </c>
      <c r="C20" s="692">
        <v>2430</v>
      </c>
      <c r="D20" s="693"/>
      <c r="E20" s="691"/>
      <c r="F20" s="692"/>
      <c r="G20" s="699"/>
      <c r="H20" s="691" t="s">
        <v>188</v>
      </c>
      <c r="I20" s="692">
        <v>440</v>
      </c>
      <c r="J20" s="693"/>
      <c r="K20" s="691"/>
      <c r="L20" s="692"/>
      <c r="M20" s="699"/>
      <c r="N20" s="691" t="s">
        <v>102</v>
      </c>
      <c r="O20" s="692">
        <v>30</v>
      </c>
      <c r="P20" s="693"/>
      <c r="Q20" s="691"/>
      <c r="R20" s="692"/>
      <c r="S20" s="694"/>
      <c r="T20" s="695"/>
      <c r="U20" s="696"/>
      <c r="V20" s="697"/>
      <c r="W20" s="695"/>
      <c r="X20" s="696"/>
      <c r="Y20" s="697"/>
      <c r="Z20" s="695"/>
      <c r="AA20" s="696"/>
      <c r="AB20" s="697"/>
    </row>
    <row r="21" spans="2:28" s="659" customFormat="1" ht="15" customHeight="1">
      <c r="B21" s="698" t="s">
        <v>96</v>
      </c>
      <c r="C21" s="692">
        <v>1630</v>
      </c>
      <c r="D21" s="693"/>
      <c r="E21" s="691"/>
      <c r="F21" s="692"/>
      <c r="G21" s="699"/>
      <c r="H21" s="691" t="s">
        <v>193</v>
      </c>
      <c r="I21" s="692">
        <v>410</v>
      </c>
      <c r="J21" s="693"/>
      <c r="K21" s="691"/>
      <c r="L21" s="692"/>
      <c r="M21" s="699"/>
      <c r="N21" s="691"/>
      <c r="O21" s="692"/>
      <c r="P21" s="693"/>
      <c r="Q21" s="700"/>
      <c r="R21" s="692"/>
      <c r="S21" s="694"/>
      <c r="T21" s="695"/>
      <c r="U21" s="696"/>
      <c r="V21" s="697"/>
      <c r="W21" s="695"/>
      <c r="X21" s="696"/>
      <c r="Y21" s="697"/>
      <c r="Z21" s="695"/>
      <c r="AA21" s="696"/>
      <c r="AB21" s="697"/>
    </row>
    <row r="22" spans="2:28" s="659" customFormat="1" ht="15" customHeight="1">
      <c r="B22" s="698" t="s">
        <v>100</v>
      </c>
      <c r="C22" s="692">
        <v>4210</v>
      </c>
      <c r="D22" s="693"/>
      <c r="E22" s="691"/>
      <c r="F22" s="692"/>
      <c r="G22" s="699"/>
      <c r="H22" s="691" t="s">
        <v>194</v>
      </c>
      <c r="I22" s="692">
        <v>630</v>
      </c>
      <c r="J22" s="693"/>
      <c r="K22" s="691"/>
      <c r="L22" s="692"/>
      <c r="M22" s="699"/>
      <c r="N22" s="691"/>
      <c r="O22" s="692"/>
      <c r="P22" s="693"/>
      <c r="Q22" s="700"/>
      <c r="R22" s="692"/>
      <c r="S22" s="694"/>
      <c r="T22" s="695"/>
      <c r="U22" s="696"/>
      <c r="V22" s="697"/>
      <c r="W22" s="695"/>
      <c r="X22" s="696"/>
      <c r="Y22" s="697"/>
      <c r="Z22" s="695"/>
      <c r="AA22" s="696"/>
      <c r="AB22" s="697"/>
    </row>
    <row r="23" spans="2:28" s="659" customFormat="1" ht="15" customHeight="1">
      <c r="B23" s="698"/>
      <c r="C23" s="692"/>
      <c r="D23" s="693"/>
      <c r="E23" s="691"/>
      <c r="F23" s="692"/>
      <c r="G23" s="699"/>
      <c r="H23" s="691" t="s">
        <v>195</v>
      </c>
      <c r="I23" s="692">
        <v>210</v>
      </c>
      <c r="J23" s="693"/>
      <c r="K23" s="691"/>
      <c r="L23" s="692"/>
      <c r="M23" s="699"/>
      <c r="N23" s="691" t="s">
        <v>105</v>
      </c>
      <c r="O23" s="692">
        <v>80</v>
      </c>
      <c r="P23" s="693"/>
      <c r="Q23" s="691"/>
      <c r="R23" s="692"/>
      <c r="S23" s="694"/>
      <c r="T23" s="695"/>
      <c r="U23" s="696"/>
      <c r="V23" s="697"/>
      <c r="W23" s="695"/>
      <c r="X23" s="696"/>
      <c r="Y23" s="697"/>
      <c r="Z23" s="695"/>
      <c r="AA23" s="696"/>
      <c r="AB23" s="697"/>
    </row>
    <row r="24" spans="2:28" s="659" customFormat="1" ht="15" customHeight="1">
      <c r="B24" s="698"/>
      <c r="C24" s="692"/>
      <c r="D24" s="693"/>
      <c r="E24" s="691"/>
      <c r="F24" s="692"/>
      <c r="G24" s="699"/>
      <c r="H24" s="691" t="s">
        <v>90</v>
      </c>
      <c r="I24" s="692">
        <v>190</v>
      </c>
      <c r="J24" s="693"/>
      <c r="K24" s="691"/>
      <c r="L24" s="692"/>
      <c r="M24" s="699"/>
      <c r="N24" s="691" t="s">
        <v>109</v>
      </c>
      <c r="O24" s="692">
        <v>40</v>
      </c>
      <c r="P24" s="693"/>
      <c r="Q24" s="691"/>
      <c r="R24" s="692"/>
      <c r="S24" s="694"/>
      <c r="T24" s="695"/>
      <c r="U24" s="696"/>
      <c r="V24" s="697"/>
      <c r="W24" s="695"/>
      <c r="X24" s="696"/>
      <c r="Y24" s="697"/>
      <c r="Z24" s="695"/>
      <c r="AA24" s="696"/>
      <c r="AB24" s="697"/>
    </row>
    <row r="25" spans="2:28" s="659" customFormat="1" ht="15" customHeight="1">
      <c r="B25" s="698" t="s">
        <v>103</v>
      </c>
      <c r="C25" s="692">
        <v>2440</v>
      </c>
      <c r="D25" s="693"/>
      <c r="E25" s="691"/>
      <c r="F25" s="692"/>
      <c r="G25" s="699"/>
      <c r="H25" s="691" t="s">
        <v>196</v>
      </c>
      <c r="I25" s="692">
        <v>100</v>
      </c>
      <c r="J25" s="693"/>
      <c r="K25" s="691"/>
      <c r="L25" s="692"/>
      <c r="M25" s="699"/>
      <c r="N25" s="691" t="s">
        <v>113</v>
      </c>
      <c r="O25" s="692">
        <v>40</v>
      </c>
      <c r="P25" s="693"/>
      <c r="Q25" s="700"/>
      <c r="R25" s="692"/>
      <c r="S25" s="694"/>
      <c r="T25" s="695"/>
      <c r="U25" s="696"/>
      <c r="V25" s="697"/>
      <c r="W25" s="695"/>
      <c r="X25" s="696"/>
      <c r="Y25" s="697"/>
      <c r="Z25" s="695"/>
      <c r="AA25" s="696"/>
      <c r="AB25" s="697"/>
    </row>
    <row r="26" spans="2:28" s="659" customFormat="1" ht="15" customHeight="1">
      <c r="B26" s="698" t="s">
        <v>107</v>
      </c>
      <c r="C26" s="692">
        <v>2700</v>
      </c>
      <c r="D26" s="693"/>
      <c r="E26" s="691"/>
      <c r="F26" s="692"/>
      <c r="G26" s="699"/>
      <c r="H26" s="691"/>
      <c r="I26" s="692"/>
      <c r="J26" s="701"/>
      <c r="K26" s="691"/>
      <c r="L26" s="692"/>
      <c r="M26" s="699"/>
      <c r="N26" s="691" t="s">
        <v>115</v>
      </c>
      <c r="O26" s="692">
        <v>20</v>
      </c>
      <c r="P26" s="693"/>
      <c r="Q26" s="700"/>
      <c r="R26" s="692"/>
      <c r="S26" s="694"/>
      <c r="T26" s="695"/>
      <c r="U26" s="696"/>
      <c r="V26" s="697"/>
      <c r="W26" s="695"/>
      <c r="X26" s="696"/>
      <c r="Y26" s="697"/>
      <c r="Z26" s="695"/>
      <c r="AA26" s="696"/>
      <c r="AB26" s="697"/>
    </row>
    <row r="27" spans="2:28" s="659" customFormat="1" ht="15" customHeight="1">
      <c r="B27" s="698" t="s">
        <v>111</v>
      </c>
      <c r="C27" s="692">
        <v>1500</v>
      </c>
      <c r="D27" s="693"/>
      <c r="E27" s="691"/>
      <c r="F27" s="692"/>
      <c r="G27" s="699"/>
      <c r="H27" s="691"/>
      <c r="I27" s="692"/>
      <c r="J27" s="701"/>
      <c r="K27" s="691"/>
      <c r="L27" s="692"/>
      <c r="M27" s="699"/>
      <c r="N27" s="691" t="s">
        <v>117</v>
      </c>
      <c r="O27" s="692">
        <v>10</v>
      </c>
      <c r="P27" s="693"/>
      <c r="Q27" s="700"/>
      <c r="R27" s="692"/>
      <c r="S27" s="694"/>
      <c r="T27" s="695"/>
      <c r="U27" s="696"/>
      <c r="V27" s="697"/>
      <c r="W27" s="695"/>
      <c r="X27" s="696"/>
      <c r="Y27" s="697"/>
      <c r="Z27" s="695"/>
      <c r="AA27" s="696"/>
      <c r="AB27" s="697"/>
    </row>
    <row r="28" spans="2:28" s="659" customFormat="1" ht="15" customHeight="1">
      <c r="B28" s="698" t="s">
        <v>114</v>
      </c>
      <c r="C28" s="692">
        <v>1450</v>
      </c>
      <c r="D28" s="693"/>
      <c r="E28" s="691"/>
      <c r="F28" s="692"/>
      <c r="G28" s="699"/>
      <c r="H28" s="691" t="s">
        <v>136</v>
      </c>
      <c r="I28" s="692">
        <v>10</v>
      </c>
      <c r="J28" s="693"/>
      <c r="K28" s="691"/>
      <c r="L28" s="692"/>
      <c r="M28" s="699"/>
      <c r="N28" s="691" t="s">
        <v>120</v>
      </c>
      <c r="O28" s="692">
        <v>10</v>
      </c>
      <c r="P28" s="693"/>
      <c r="Q28" s="691"/>
      <c r="R28" s="692"/>
      <c r="S28" s="694"/>
      <c r="T28" s="695"/>
      <c r="U28" s="696"/>
      <c r="V28" s="697"/>
      <c r="W28" s="695"/>
      <c r="X28" s="696"/>
      <c r="Y28" s="697"/>
      <c r="Z28" s="695"/>
      <c r="AA28" s="696"/>
      <c r="AB28" s="697"/>
    </row>
    <row r="29" spans="2:28" s="659" customFormat="1" ht="15" customHeight="1">
      <c r="B29" s="698" t="s">
        <v>116</v>
      </c>
      <c r="C29" s="692">
        <v>1010</v>
      </c>
      <c r="D29" s="693"/>
      <c r="E29" s="691"/>
      <c r="F29" s="692"/>
      <c r="G29" s="699"/>
      <c r="H29" s="691" t="s">
        <v>138</v>
      </c>
      <c r="I29" s="692">
        <v>10</v>
      </c>
      <c r="J29" s="693"/>
      <c r="K29" s="691"/>
      <c r="L29" s="692"/>
      <c r="M29" s="699"/>
      <c r="N29" s="691" t="s">
        <v>122</v>
      </c>
      <c r="O29" s="692">
        <v>10</v>
      </c>
      <c r="P29" s="693"/>
      <c r="Q29" s="700"/>
      <c r="R29" s="692"/>
      <c r="S29" s="694"/>
      <c r="T29" s="695"/>
      <c r="U29" s="696"/>
      <c r="V29" s="697"/>
      <c r="W29" s="695"/>
      <c r="X29" s="696"/>
      <c r="Y29" s="697"/>
      <c r="Z29" s="695"/>
      <c r="AA29" s="696"/>
      <c r="AB29" s="697"/>
    </row>
    <row r="30" spans="2:28" s="659" customFormat="1" ht="15" customHeight="1">
      <c r="B30" s="698" t="s">
        <v>118</v>
      </c>
      <c r="C30" s="692">
        <v>1530</v>
      </c>
      <c r="D30" s="693"/>
      <c r="E30" s="691"/>
      <c r="F30" s="692"/>
      <c r="G30" s="699"/>
      <c r="H30" s="691"/>
      <c r="I30" s="692"/>
      <c r="J30" s="693"/>
      <c r="K30" s="691"/>
      <c r="L30" s="692"/>
      <c r="M30" s="699"/>
      <c r="N30" s="691" t="s">
        <v>124</v>
      </c>
      <c r="O30" s="692">
        <v>10</v>
      </c>
      <c r="P30" s="693"/>
      <c r="Q30" s="691"/>
      <c r="R30" s="692"/>
      <c r="S30" s="694"/>
      <c r="T30" s="695"/>
      <c r="U30" s="696"/>
      <c r="V30" s="697"/>
      <c r="Z30" s="695"/>
      <c r="AA30" s="696"/>
      <c r="AB30" s="697"/>
    </row>
    <row r="31" spans="2:28" s="659" customFormat="1" ht="15" customHeight="1">
      <c r="B31" s="698" t="s">
        <v>121</v>
      </c>
      <c r="C31" s="692">
        <v>1340</v>
      </c>
      <c r="D31" s="699"/>
      <c r="E31" s="691"/>
      <c r="F31" s="692"/>
      <c r="G31" s="699"/>
      <c r="H31" s="691" t="s">
        <v>159</v>
      </c>
      <c r="I31" s="692">
        <v>80</v>
      </c>
      <c r="J31" s="693"/>
      <c r="K31" s="691"/>
      <c r="L31" s="692"/>
      <c r="M31" s="699"/>
      <c r="N31" s="691" t="s">
        <v>126</v>
      </c>
      <c r="O31" s="692">
        <v>10</v>
      </c>
      <c r="P31" s="693"/>
      <c r="Q31" s="691"/>
      <c r="R31" s="692"/>
      <c r="S31" s="702"/>
      <c r="T31" s="695"/>
      <c r="U31" s="696"/>
      <c r="V31" s="697"/>
      <c r="Z31" s="695"/>
      <c r="AA31" s="696"/>
      <c r="AB31" s="697"/>
    </row>
    <row r="32" spans="2:28" s="659" customFormat="1" ht="15" customHeight="1">
      <c r="B32" s="698" t="s">
        <v>123</v>
      </c>
      <c r="C32" s="692">
        <v>700</v>
      </c>
      <c r="D32" s="699"/>
      <c r="E32" s="691"/>
      <c r="F32" s="692"/>
      <c r="G32" s="699"/>
      <c r="H32" s="691" t="s">
        <v>162</v>
      </c>
      <c r="I32" s="692">
        <v>30</v>
      </c>
      <c r="J32" s="693"/>
      <c r="K32" s="691"/>
      <c r="L32" s="692"/>
      <c r="M32" s="699"/>
      <c r="N32" s="691" t="s">
        <v>129</v>
      </c>
      <c r="O32" s="692">
        <v>20</v>
      </c>
      <c r="P32" s="693"/>
      <c r="Q32" s="691"/>
      <c r="R32" s="703"/>
      <c r="S32" s="702"/>
      <c r="T32" s="695"/>
      <c r="U32" s="696"/>
      <c r="V32" s="697"/>
      <c r="Z32" s="695"/>
      <c r="AA32" s="696"/>
      <c r="AB32" s="697"/>
    </row>
    <row r="33" spans="2:28" s="659" customFormat="1" ht="15" customHeight="1">
      <c r="B33" s="698" t="s">
        <v>125</v>
      </c>
      <c r="C33" s="692">
        <v>2250</v>
      </c>
      <c r="D33" s="699"/>
      <c r="E33" s="691"/>
      <c r="F33" s="692"/>
      <c r="G33" s="699"/>
      <c r="H33" s="691" t="s">
        <v>165</v>
      </c>
      <c r="I33" s="692">
        <v>40</v>
      </c>
      <c r="J33" s="693"/>
      <c r="K33" s="691"/>
      <c r="L33" s="692"/>
      <c r="M33" s="699"/>
      <c r="N33" s="691"/>
      <c r="O33" s="692"/>
      <c r="P33" s="693"/>
      <c r="Q33" s="691"/>
      <c r="R33" s="703"/>
      <c r="S33" s="702"/>
      <c r="T33" s="695"/>
      <c r="U33" s="696"/>
      <c r="V33" s="697"/>
      <c r="Z33" s="695"/>
      <c r="AA33" s="696"/>
      <c r="AB33" s="697"/>
    </row>
    <row r="34" spans="2:28" s="659" customFormat="1" ht="15" customHeight="1">
      <c r="B34" s="698" t="s">
        <v>127</v>
      </c>
      <c r="C34" s="692">
        <v>4190</v>
      </c>
      <c r="D34" s="693"/>
      <c r="E34" s="691"/>
      <c r="F34" s="692"/>
      <c r="G34" s="699"/>
      <c r="H34" s="691" t="s">
        <v>167</v>
      </c>
      <c r="I34" s="692">
        <v>10</v>
      </c>
      <c r="J34" s="693"/>
      <c r="K34" s="691"/>
      <c r="L34" s="692"/>
      <c r="M34" s="699"/>
      <c r="N34" s="704" t="s">
        <v>134</v>
      </c>
      <c r="O34" s="692">
        <v>10</v>
      </c>
      <c r="P34" s="693"/>
      <c r="Q34" s="691"/>
      <c r="R34" s="703"/>
      <c r="S34" s="702"/>
      <c r="T34" s="695"/>
      <c r="U34" s="696"/>
      <c r="V34" s="697"/>
      <c r="Z34" s="695"/>
      <c r="AA34" s="696"/>
      <c r="AB34" s="697"/>
    </row>
    <row r="35" spans="2:28" s="659" customFormat="1" ht="15" customHeight="1">
      <c r="B35" s="698" t="s">
        <v>130</v>
      </c>
      <c r="C35" s="692">
        <v>1950</v>
      </c>
      <c r="D35" s="693"/>
      <c r="E35" s="691"/>
      <c r="F35" s="692"/>
      <c r="G35" s="699"/>
      <c r="H35" s="691"/>
      <c r="I35" s="692"/>
      <c r="J35" s="701"/>
      <c r="K35" s="691"/>
      <c r="L35" s="692"/>
      <c r="M35" s="699"/>
      <c r="N35" s="704" t="s">
        <v>139</v>
      </c>
      <c r="O35" s="692">
        <v>10</v>
      </c>
      <c r="P35" s="693"/>
      <c r="Q35" s="691"/>
      <c r="R35" s="692"/>
      <c r="S35" s="694"/>
      <c r="T35" s="695"/>
      <c r="U35" s="696"/>
      <c r="V35" s="697"/>
      <c r="Z35" s="695"/>
      <c r="AA35" s="696"/>
      <c r="AB35" s="697"/>
    </row>
    <row r="36" spans="2:28" s="659" customFormat="1" ht="15" customHeight="1">
      <c r="B36" s="698" t="s">
        <v>132</v>
      </c>
      <c r="C36" s="692">
        <v>2150</v>
      </c>
      <c r="D36" s="693"/>
      <c r="E36" s="691"/>
      <c r="F36" s="692"/>
      <c r="G36" s="699"/>
      <c r="H36" s="691"/>
      <c r="I36" s="692"/>
      <c r="J36" s="701"/>
      <c r="K36" s="691"/>
      <c r="L36" s="692"/>
      <c r="M36" s="699"/>
      <c r="N36" s="704" t="s">
        <v>143</v>
      </c>
      <c r="O36" s="692">
        <v>20</v>
      </c>
      <c r="P36" s="693"/>
      <c r="Q36" s="691"/>
      <c r="R36" s="692"/>
      <c r="S36" s="694"/>
      <c r="T36" s="695"/>
      <c r="U36" s="696"/>
      <c r="V36" s="697"/>
      <c r="Z36" s="695"/>
      <c r="AA36" s="696"/>
      <c r="AB36" s="697"/>
    </row>
    <row r="37" spans="2:28" s="659" customFormat="1" ht="15" customHeight="1">
      <c r="B37" s="698" t="s">
        <v>135</v>
      </c>
      <c r="C37" s="692">
        <v>940</v>
      </c>
      <c r="D37" s="699"/>
      <c r="E37" s="691"/>
      <c r="F37" s="692"/>
      <c r="G37" s="699"/>
      <c r="H37" s="691"/>
      <c r="I37" s="692"/>
      <c r="J37" s="701"/>
      <c r="K37" s="691"/>
      <c r="L37" s="692"/>
      <c r="M37" s="699"/>
      <c r="N37" s="704" t="s">
        <v>145</v>
      </c>
      <c r="O37" s="692">
        <v>20</v>
      </c>
      <c r="P37" s="693"/>
      <c r="Q37" s="691"/>
      <c r="R37" s="692"/>
      <c r="S37" s="694"/>
      <c r="T37" s="695"/>
      <c r="U37" s="696"/>
      <c r="V37" s="697"/>
      <c r="Z37" s="695"/>
      <c r="AA37" s="696"/>
      <c r="AB37" s="697"/>
    </row>
    <row r="38" spans="2:28" s="659" customFormat="1" ht="15" customHeight="1">
      <c r="B38" s="698" t="s">
        <v>137</v>
      </c>
      <c r="C38" s="692">
        <v>1170</v>
      </c>
      <c r="D38" s="699"/>
      <c r="E38" s="691"/>
      <c r="F38" s="692"/>
      <c r="G38" s="699"/>
      <c r="H38" s="691"/>
      <c r="I38" s="692"/>
      <c r="J38" s="701"/>
      <c r="K38" s="691"/>
      <c r="L38" s="692"/>
      <c r="M38" s="699"/>
      <c r="N38" s="704" t="s">
        <v>147</v>
      </c>
      <c r="O38" s="692">
        <v>30</v>
      </c>
      <c r="P38" s="693"/>
      <c r="Q38" s="704"/>
      <c r="R38" s="705"/>
      <c r="S38" s="706"/>
    </row>
    <row r="39" spans="2:28" s="659" customFormat="1" ht="15" customHeight="1">
      <c r="B39" s="698" t="s">
        <v>140</v>
      </c>
      <c r="C39" s="692">
        <v>2790</v>
      </c>
      <c r="D39" s="693"/>
      <c r="E39" s="691"/>
      <c r="F39" s="692"/>
      <c r="G39" s="699"/>
      <c r="H39" s="691"/>
      <c r="I39" s="692"/>
      <c r="J39" s="701"/>
      <c r="K39" s="691"/>
      <c r="L39" s="692"/>
      <c r="M39" s="699"/>
      <c r="N39" s="704" t="s">
        <v>149</v>
      </c>
      <c r="O39" s="692">
        <v>10</v>
      </c>
      <c r="P39" s="693"/>
      <c r="Q39" s="704"/>
      <c r="R39" s="705"/>
      <c r="S39" s="706"/>
    </row>
    <row r="40" spans="2:28" s="659" customFormat="1" ht="15" customHeight="1">
      <c r="B40" s="698" t="s">
        <v>141</v>
      </c>
      <c r="C40" s="692">
        <v>2010</v>
      </c>
      <c r="D40" s="693"/>
      <c r="E40" s="691"/>
      <c r="F40" s="692"/>
      <c r="G40" s="699"/>
      <c r="H40" s="691"/>
      <c r="I40" s="692"/>
      <c r="J40" s="693"/>
      <c r="K40" s="691"/>
      <c r="L40" s="692"/>
      <c r="M40" s="699"/>
      <c r="N40" s="691" t="s">
        <v>151</v>
      </c>
      <c r="O40" s="692">
        <v>20</v>
      </c>
      <c r="P40" s="693"/>
      <c r="Q40" s="691"/>
      <c r="R40" s="692"/>
      <c r="S40" s="694"/>
      <c r="W40" s="695"/>
      <c r="X40" s="696"/>
      <c r="Y40" s="697"/>
    </row>
    <row r="41" spans="2:28" s="659" customFormat="1" ht="15" customHeight="1">
      <c r="B41" s="698" t="s">
        <v>142</v>
      </c>
      <c r="C41" s="692">
        <v>1620</v>
      </c>
      <c r="D41" s="693"/>
      <c r="E41" s="691"/>
      <c r="F41" s="692"/>
      <c r="G41" s="699"/>
      <c r="H41" s="691"/>
      <c r="I41" s="692"/>
      <c r="J41" s="693"/>
      <c r="K41" s="691"/>
      <c r="L41" s="692"/>
      <c r="M41" s="699"/>
      <c r="N41" s="691" t="s">
        <v>153</v>
      </c>
      <c r="O41" s="692">
        <v>50</v>
      </c>
      <c r="P41" s="693"/>
      <c r="Q41" s="691"/>
      <c r="R41" s="692"/>
      <c r="S41" s="694"/>
      <c r="W41" s="695"/>
      <c r="X41" s="696"/>
      <c r="Y41" s="697"/>
    </row>
    <row r="42" spans="2:28" s="659" customFormat="1" ht="15" customHeight="1">
      <c r="B42" s="698" t="s">
        <v>144</v>
      </c>
      <c r="C42" s="692">
        <v>3120</v>
      </c>
      <c r="D42" s="693"/>
      <c r="E42" s="691" t="s">
        <v>198</v>
      </c>
      <c r="F42" s="692">
        <v>1670</v>
      </c>
      <c r="G42" s="699"/>
      <c r="H42" s="691" t="s">
        <v>199</v>
      </c>
      <c r="I42" s="692">
        <v>50</v>
      </c>
      <c r="J42" s="693"/>
      <c r="K42" s="691" t="s">
        <v>199</v>
      </c>
      <c r="L42" s="692">
        <v>50</v>
      </c>
      <c r="M42" s="699"/>
      <c r="N42" s="691" t="s">
        <v>155</v>
      </c>
      <c r="O42" s="692">
        <v>20</v>
      </c>
      <c r="P42" s="693"/>
      <c r="Q42" s="691" t="s">
        <v>199</v>
      </c>
      <c r="R42" s="692">
        <v>10</v>
      </c>
      <c r="S42" s="694"/>
      <c r="W42" s="695"/>
      <c r="X42" s="696"/>
      <c r="Y42" s="697"/>
    </row>
    <row r="43" spans="2:28" s="659" customFormat="1" ht="15" customHeight="1">
      <c r="B43" s="698" t="s">
        <v>146</v>
      </c>
      <c r="C43" s="692">
        <v>1720</v>
      </c>
      <c r="D43" s="693"/>
      <c r="E43" s="691" t="s">
        <v>200</v>
      </c>
      <c r="F43" s="692">
        <v>2070</v>
      </c>
      <c r="G43" s="699"/>
      <c r="H43" s="691" t="s">
        <v>201</v>
      </c>
      <c r="I43" s="692">
        <v>30</v>
      </c>
      <c r="J43" s="699"/>
      <c r="K43" s="691" t="s">
        <v>201</v>
      </c>
      <c r="L43" s="692">
        <v>50</v>
      </c>
      <c r="M43" s="699"/>
      <c r="N43" s="691"/>
      <c r="O43" s="692"/>
      <c r="P43" s="693"/>
      <c r="Q43" s="691"/>
      <c r="R43" s="703"/>
      <c r="S43" s="702"/>
      <c r="W43" s="695"/>
      <c r="X43" s="696"/>
      <c r="Y43" s="697"/>
    </row>
    <row r="44" spans="2:28" s="659" customFormat="1" ht="15" customHeight="1">
      <c r="B44" s="698" t="s">
        <v>148</v>
      </c>
      <c r="C44" s="692">
        <v>550</v>
      </c>
      <c r="D44" s="693"/>
      <c r="E44" s="691" t="s">
        <v>202</v>
      </c>
      <c r="F44" s="692">
        <v>1040</v>
      </c>
      <c r="G44" s="699"/>
      <c r="H44" s="691" t="s">
        <v>203</v>
      </c>
      <c r="I44" s="692">
        <v>10</v>
      </c>
      <c r="J44" s="699"/>
      <c r="K44" s="691" t="s">
        <v>203</v>
      </c>
      <c r="L44" s="692">
        <v>20</v>
      </c>
      <c r="M44" s="699"/>
      <c r="N44" s="704"/>
      <c r="O44" s="707"/>
      <c r="P44" s="708"/>
      <c r="Q44" s="691"/>
      <c r="R44" s="709"/>
      <c r="S44" s="710"/>
      <c r="W44" s="695"/>
      <c r="X44" s="696"/>
      <c r="Y44" s="697"/>
    </row>
    <row r="45" spans="2:28" s="659" customFormat="1" ht="15" customHeight="1">
      <c r="B45" s="698" t="s">
        <v>150</v>
      </c>
      <c r="C45" s="692">
        <v>1740</v>
      </c>
      <c r="D45" s="693"/>
      <c r="E45" s="691"/>
      <c r="F45" s="692"/>
      <c r="G45" s="699"/>
      <c r="H45" s="691"/>
      <c r="I45" s="692"/>
      <c r="J45" s="699"/>
      <c r="K45" s="691"/>
      <c r="L45" s="692"/>
      <c r="M45" s="699"/>
      <c r="N45" s="704"/>
      <c r="O45" s="707"/>
      <c r="P45" s="708"/>
      <c r="Q45" s="691"/>
      <c r="R45" s="709"/>
      <c r="S45" s="710"/>
    </row>
    <row r="46" spans="2:28" s="659" customFormat="1" ht="15" customHeight="1">
      <c r="B46" s="698" t="s">
        <v>152</v>
      </c>
      <c r="C46" s="692">
        <v>1370</v>
      </c>
      <c r="D46" s="693"/>
      <c r="E46" s="691" t="s">
        <v>205</v>
      </c>
      <c r="F46" s="692">
        <f>SUM(C8:C48,F8:F39)</f>
        <v>78210</v>
      </c>
      <c r="G46" s="692">
        <f>SUM(D8:D48,G8:G39)</f>
        <v>0</v>
      </c>
      <c r="H46" s="691" t="s">
        <v>205</v>
      </c>
      <c r="I46" s="692">
        <f>SUM(I8:I39)</f>
        <v>5450</v>
      </c>
      <c r="J46" s="692">
        <f>SUM(J8:J39)</f>
        <v>0</v>
      </c>
      <c r="K46" s="691" t="s">
        <v>205</v>
      </c>
      <c r="L46" s="692">
        <f>SUM(L8:L39)+SUM(C58:C97)</f>
        <v>3890</v>
      </c>
      <c r="M46" s="692">
        <f>SUM(M8:M39)+SUM(D58:D97)</f>
        <v>0</v>
      </c>
      <c r="N46" s="691" t="s">
        <v>160</v>
      </c>
      <c r="O46" s="703">
        <v>10</v>
      </c>
      <c r="P46" s="711"/>
      <c r="Q46" s="691" t="s">
        <v>205</v>
      </c>
      <c r="R46" s="709">
        <f>SUM(O8:O48,R8:R39)</f>
        <v>620</v>
      </c>
      <c r="S46" s="712">
        <f>SUM(P8:P48,S8:S39)</f>
        <v>0</v>
      </c>
    </row>
    <row r="47" spans="2:28" s="659" customFormat="1" ht="15" customHeight="1">
      <c r="B47" s="698" t="s">
        <v>154</v>
      </c>
      <c r="C47" s="692">
        <v>1310</v>
      </c>
      <c r="D47" s="693"/>
      <c r="E47" s="691" t="s">
        <v>207</v>
      </c>
      <c r="F47" s="692">
        <f>SUM(F40:F45)</f>
        <v>4780</v>
      </c>
      <c r="G47" s="692">
        <f>SUM(G40:G45)</f>
        <v>0</v>
      </c>
      <c r="H47" s="691" t="s">
        <v>207</v>
      </c>
      <c r="I47" s="692">
        <f>SUM(I40:I45)</f>
        <v>90</v>
      </c>
      <c r="J47" s="692">
        <f>SUM(J40:J45)</f>
        <v>0</v>
      </c>
      <c r="K47" s="691" t="s">
        <v>207</v>
      </c>
      <c r="L47" s="692">
        <f>SUM(L40:L45)</f>
        <v>120</v>
      </c>
      <c r="M47" s="692">
        <f>SUM(M40:M45)</f>
        <v>0</v>
      </c>
      <c r="N47" s="691" t="s">
        <v>163</v>
      </c>
      <c r="O47" s="703">
        <v>10</v>
      </c>
      <c r="P47" s="711"/>
      <c r="Q47" s="691" t="s">
        <v>207</v>
      </c>
      <c r="R47" s="709">
        <f>SUM(R40:R45)</f>
        <v>10</v>
      </c>
      <c r="S47" s="712">
        <f>SUM(S40:S45)</f>
        <v>0</v>
      </c>
    </row>
    <row r="48" spans="2:28" s="659" customFormat="1" ht="15" customHeight="1" thickBot="1">
      <c r="B48" s="713" t="s">
        <v>156</v>
      </c>
      <c r="C48" s="714">
        <v>840</v>
      </c>
      <c r="D48" s="715"/>
      <c r="E48" s="716" t="s">
        <v>532</v>
      </c>
      <c r="F48" s="717">
        <f>SUM(C8:C48,F8:F45)</f>
        <v>82990</v>
      </c>
      <c r="G48" s="717">
        <f>SUM(D8:D48,G8:G45)</f>
        <v>0</v>
      </c>
      <c r="H48" s="716" t="s">
        <v>532</v>
      </c>
      <c r="I48" s="718">
        <f>SUM(I46:I47)</f>
        <v>5540</v>
      </c>
      <c r="J48" s="718">
        <f>SUM(J46:J47)</f>
        <v>0</v>
      </c>
      <c r="K48" s="716" t="s">
        <v>532</v>
      </c>
      <c r="L48" s="718">
        <f>SUM(L46:L47)</f>
        <v>4010</v>
      </c>
      <c r="M48" s="718">
        <f>SUM(M46:M47)</f>
        <v>0</v>
      </c>
      <c r="N48" s="716"/>
      <c r="O48" s="719"/>
      <c r="P48" s="720"/>
      <c r="Q48" s="716" t="s">
        <v>532</v>
      </c>
      <c r="R48" s="721">
        <f>SUM(O8:O48,R8:R45)</f>
        <v>630</v>
      </c>
      <c r="S48" s="722">
        <f>SUM(P8:P48,S8:S45)</f>
        <v>0</v>
      </c>
    </row>
    <row r="49" spans="1:38" s="659" customFormat="1" ht="12.75" customHeight="1">
      <c r="B49" s="723"/>
      <c r="C49" s="724"/>
      <c r="D49" s="662"/>
      <c r="E49" s="660"/>
      <c r="F49" s="661"/>
      <c r="G49" s="662"/>
      <c r="H49" s="660"/>
      <c r="I49" s="661"/>
      <c r="J49" s="662"/>
      <c r="K49" s="660"/>
      <c r="L49" s="661"/>
      <c r="M49" s="662"/>
      <c r="N49" s="725"/>
      <c r="O49" s="726"/>
      <c r="P49" s="727"/>
      <c r="Q49" s="660"/>
      <c r="R49" s="1241">
        <v>46054</v>
      </c>
      <c r="S49" s="1242"/>
      <c r="AJ49" s="670"/>
      <c r="AL49" s="670"/>
    </row>
    <row r="50" spans="1:38" s="728" customFormat="1" ht="6" customHeight="1">
      <c r="B50" s="729"/>
      <c r="C50" s="730"/>
      <c r="D50" s="731"/>
      <c r="E50" s="729"/>
      <c r="F50" s="730"/>
      <c r="G50" s="731"/>
      <c r="H50" s="729"/>
      <c r="I50" s="730"/>
      <c r="J50" s="731"/>
      <c r="K50" s="729"/>
      <c r="L50" s="730"/>
      <c r="M50" s="731"/>
      <c r="N50" s="732"/>
      <c r="O50" s="1243"/>
      <c r="P50" s="1243"/>
      <c r="Q50" s="732"/>
      <c r="R50" s="1243"/>
      <c r="S50" s="1243"/>
    </row>
    <row r="51" spans="1:38" s="648" customFormat="1" ht="18" customHeight="1">
      <c r="A51" s="634"/>
      <c r="B51" s="733"/>
      <c r="C51" s="734"/>
      <c r="D51" s="735"/>
      <c r="E51" s="734"/>
      <c r="F51" s="734"/>
      <c r="G51" s="734"/>
      <c r="H51" s="734"/>
      <c r="I51" s="736"/>
      <c r="J51" s="737"/>
      <c r="K51" s="738"/>
      <c r="L51" s="738"/>
      <c r="M51" s="739"/>
      <c r="N51" s="740"/>
      <c r="O51" s="733"/>
      <c r="P51" s="741"/>
      <c r="Q51" s="734"/>
      <c r="R51" s="741"/>
      <c r="S51" s="734"/>
    </row>
    <row r="52" spans="1:38" s="648" customFormat="1" ht="18" customHeight="1">
      <c r="B52" s="733"/>
      <c r="C52" s="734"/>
      <c r="D52" s="742"/>
      <c r="E52" s="743"/>
      <c r="F52" s="743"/>
      <c r="G52" s="743"/>
      <c r="H52" s="743"/>
      <c r="I52" s="733"/>
      <c r="J52" s="744"/>
      <c r="K52" s="743"/>
      <c r="L52" s="743"/>
      <c r="M52" s="739"/>
      <c r="N52" s="745"/>
      <c r="O52" s="733"/>
      <c r="P52" s="1244"/>
      <c r="Q52" s="1245"/>
      <c r="R52" s="1245"/>
      <c r="S52" s="1245"/>
    </row>
    <row r="53" spans="1:38" s="659" customFormat="1" ht="10.5" customHeight="1">
      <c r="B53" s="660"/>
      <c r="C53" s="661"/>
      <c r="D53" s="662"/>
      <c r="E53" s="660"/>
      <c r="F53" s="661"/>
      <c r="G53" s="662"/>
      <c r="H53" s="660"/>
      <c r="I53" s="661"/>
      <c r="J53" s="662"/>
      <c r="K53" s="660"/>
      <c r="L53" s="661"/>
      <c r="M53" s="662"/>
      <c r="N53" s="660"/>
      <c r="O53" s="661"/>
      <c r="P53" s="662"/>
      <c r="Q53" s="660"/>
      <c r="R53" s="661"/>
      <c r="S53" s="662"/>
    </row>
    <row r="54" spans="1:38" s="659" customFormat="1" ht="22.2">
      <c r="B54" s="663" t="s">
        <v>533</v>
      </c>
      <c r="C54" s="664"/>
      <c r="D54" s="665" t="s">
        <v>49</v>
      </c>
      <c r="E54" s="666">
        <f>G48+J48+M48+S48+D98+J98+M98+P98+S98</f>
        <v>0</v>
      </c>
      <c r="F54" s="665" t="s">
        <v>50</v>
      </c>
      <c r="G54" s="666">
        <f>全紙計算!S5</f>
        <v>97270</v>
      </c>
      <c r="H54" s="746"/>
      <c r="I54" s="747"/>
      <c r="J54" s="669"/>
      <c r="K54" s="670"/>
      <c r="L54" s="668"/>
      <c r="M54" s="671"/>
      <c r="N54" s="670" t="s">
        <v>529</v>
      </c>
      <c r="Q54" s="670" t="s">
        <v>54</v>
      </c>
    </row>
    <row r="55" spans="1:38" s="659" customFormat="1" ht="12" customHeight="1" thickBot="1">
      <c r="B55" s="672"/>
      <c r="C55" s="661"/>
      <c r="D55" s="662"/>
      <c r="E55" s="660"/>
      <c r="F55" s="661"/>
      <c r="G55" s="662"/>
      <c r="H55" s="660"/>
      <c r="I55" s="661"/>
      <c r="J55" s="662"/>
      <c r="K55" s="660"/>
      <c r="L55" s="661"/>
      <c r="M55" s="662"/>
      <c r="N55" s="660"/>
      <c r="Q55" s="660"/>
    </row>
    <row r="56" spans="1:38" s="659" customFormat="1" ht="15" customHeight="1">
      <c r="B56" s="748" t="s">
        <v>534</v>
      </c>
      <c r="C56" s="749"/>
      <c r="D56" s="750"/>
      <c r="E56" s="751" t="s">
        <v>60</v>
      </c>
      <c r="F56" s="752"/>
      <c r="G56" s="752"/>
      <c r="H56" s="676" t="s">
        <v>535</v>
      </c>
      <c r="I56" s="674"/>
      <c r="J56" s="675"/>
      <c r="K56" s="676"/>
      <c r="L56" s="674"/>
      <c r="M56" s="675"/>
      <c r="N56" s="677"/>
      <c r="O56" s="753"/>
      <c r="P56" s="752"/>
      <c r="Q56" s="677"/>
      <c r="R56" s="753"/>
      <c r="S56" s="754"/>
    </row>
    <row r="57" spans="1:38" s="670" customFormat="1" ht="15" customHeight="1">
      <c r="B57" s="680" t="s">
        <v>61</v>
      </c>
      <c r="C57" s="681" t="s">
        <v>64</v>
      </c>
      <c r="D57" s="682" t="s">
        <v>65</v>
      </c>
      <c r="E57" s="683" t="s">
        <v>61</v>
      </c>
      <c r="F57" s="681" t="s">
        <v>64</v>
      </c>
      <c r="G57" s="684" t="s">
        <v>65</v>
      </c>
      <c r="H57" s="755" t="s">
        <v>61</v>
      </c>
      <c r="I57" s="756" t="s">
        <v>64</v>
      </c>
      <c r="J57" s="757" t="s">
        <v>65</v>
      </c>
      <c r="K57" s="758" t="s">
        <v>61</v>
      </c>
      <c r="L57" s="756" t="s">
        <v>64</v>
      </c>
      <c r="M57" s="759" t="s">
        <v>65</v>
      </c>
      <c r="N57" s="683"/>
      <c r="O57" s="681"/>
      <c r="P57" s="759"/>
      <c r="Q57" s="683"/>
      <c r="R57" s="681"/>
      <c r="S57" s="685"/>
    </row>
    <row r="58" spans="1:38" s="659" customFormat="1" ht="15" customHeight="1">
      <c r="B58" s="686" t="s">
        <v>67</v>
      </c>
      <c r="C58" s="760">
        <v>50</v>
      </c>
      <c r="D58" s="761"/>
      <c r="E58" s="762" t="s">
        <v>174</v>
      </c>
      <c r="F58" s="760">
        <v>140</v>
      </c>
      <c r="G58" s="763"/>
      <c r="H58" s="762" t="s">
        <v>67</v>
      </c>
      <c r="I58" s="760">
        <v>50</v>
      </c>
      <c r="J58" s="761"/>
      <c r="K58" s="762"/>
      <c r="L58" s="760"/>
      <c r="M58" s="764"/>
      <c r="N58" s="765"/>
      <c r="O58" s="687"/>
      <c r="P58" s="764"/>
      <c r="Q58" s="765"/>
      <c r="R58" s="687"/>
      <c r="S58" s="766"/>
    </row>
    <row r="59" spans="1:38" s="659" customFormat="1" ht="15" customHeight="1">
      <c r="B59" s="698" t="s">
        <v>69</v>
      </c>
      <c r="C59" s="767">
        <v>120</v>
      </c>
      <c r="D59" s="768"/>
      <c r="E59" s="769" t="s">
        <v>176</v>
      </c>
      <c r="F59" s="767">
        <v>250</v>
      </c>
      <c r="G59" s="770"/>
      <c r="H59" s="769" t="s">
        <v>69</v>
      </c>
      <c r="I59" s="767">
        <v>110</v>
      </c>
      <c r="J59" s="768"/>
      <c r="K59" s="769"/>
      <c r="L59" s="767"/>
      <c r="M59" s="699"/>
      <c r="N59" s="771"/>
      <c r="O59" s="692"/>
      <c r="P59" s="699"/>
      <c r="Q59" s="771"/>
      <c r="R59" s="692"/>
      <c r="S59" s="694"/>
    </row>
    <row r="60" spans="1:38" s="659" customFormat="1" ht="15" customHeight="1">
      <c r="B60" s="698" t="s">
        <v>72</v>
      </c>
      <c r="C60" s="767">
        <v>40</v>
      </c>
      <c r="D60" s="768"/>
      <c r="E60" s="769" t="s">
        <v>179</v>
      </c>
      <c r="F60" s="767">
        <v>270</v>
      </c>
      <c r="G60" s="770"/>
      <c r="H60" s="769" t="s">
        <v>74</v>
      </c>
      <c r="I60" s="767">
        <v>180</v>
      </c>
      <c r="J60" s="768"/>
      <c r="K60" s="769"/>
      <c r="L60" s="767"/>
      <c r="M60" s="699"/>
      <c r="N60" s="771"/>
      <c r="O60" s="692"/>
      <c r="P60" s="699"/>
      <c r="Q60" s="771"/>
      <c r="R60" s="692"/>
      <c r="S60" s="694"/>
    </row>
    <row r="61" spans="1:38" s="659" customFormat="1" ht="15" customHeight="1">
      <c r="B61" s="698" t="s">
        <v>76</v>
      </c>
      <c r="C61" s="767">
        <v>40</v>
      </c>
      <c r="D61" s="768"/>
      <c r="E61" s="769" t="s">
        <v>181</v>
      </c>
      <c r="F61" s="767">
        <v>560</v>
      </c>
      <c r="G61" s="770"/>
      <c r="H61" s="769" t="s">
        <v>76</v>
      </c>
      <c r="I61" s="767">
        <v>20</v>
      </c>
      <c r="J61" s="768"/>
      <c r="K61" s="769"/>
      <c r="L61" s="767"/>
      <c r="M61" s="699"/>
      <c r="N61" s="771"/>
      <c r="O61" s="692"/>
      <c r="P61" s="699"/>
      <c r="Q61" s="771"/>
      <c r="R61" s="692"/>
      <c r="S61" s="694"/>
    </row>
    <row r="62" spans="1:38" s="659" customFormat="1" ht="15" customHeight="1">
      <c r="B62" s="698" t="s">
        <v>79</v>
      </c>
      <c r="C62" s="767">
        <v>110</v>
      </c>
      <c r="D62" s="768"/>
      <c r="E62" s="769" t="s">
        <v>183</v>
      </c>
      <c r="F62" s="767">
        <v>80</v>
      </c>
      <c r="G62" s="770"/>
      <c r="H62" s="769" t="s">
        <v>79</v>
      </c>
      <c r="I62" s="767">
        <v>150</v>
      </c>
      <c r="J62" s="768"/>
      <c r="K62" s="769"/>
      <c r="L62" s="767"/>
      <c r="M62" s="699"/>
      <c r="N62" s="771"/>
      <c r="O62" s="692"/>
      <c r="P62" s="699"/>
      <c r="Q62" s="771"/>
      <c r="R62" s="692"/>
      <c r="S62" s="694"/>
    </row>
    <row r="63" spans="1:38" s="659" customFormat="1" ht="15" customHeight="1">
      <c r="B63" s="698"/>
      <c r="C63" s="767"/>
      <c r="D63" s="768"/>
      <c r="E63" s="769" t="s">
        <v>186</v>
      </c>
      <c r="F63" s="767">
        <v>780</v>
      </c>
      <c r="G63" s="770"/>
      <c r="H63" s="769"/>
      <c r="I63" s="767"/>
      <c r="J63" s="768"/>
      <c r="K63" s="769"/>
      <c r="L63" s="767"/>
      <c r="M63" s="699"/>
      <c r="N63" s="771"/>
      <c r="O63" s="692"/>
      <c r="P63" s="699"/>
      <c r="Q63" s="771"/>
      <c r="R63" s="692"/>
      <c r="S63" s="694"/>
    </row>
    <row r="64" spans="1:38" s="659" customFormat="1" ht="15" customHeight="1">
      <c r="B64" s="698" t="s">
        <v>81</v>
      </c>
      <c r="C64" s="767">
        <v>70</v>
      </c>
      <c r="D64" s="768"/>
      <c r="E64" s="769" t="s">
        <v>189</v>
      </c>
      <c r="F64" s="767">
        <v>160</v>
      </c>
      <c r="G64" s="770"/>
      <c r="H64" s="769" t="s">
        <v>81</v>
      </c>
      <c r="I64" s="767">
        <v>60</v>
      </c>
      <c r="J64" s="768"/>
      <c r="K64" s="769"/>
      <c r="L64" s="767"/>
      <c r="M64" s="699"/>
      <c r="N64" s="771"/>
      <c r="O64" s="692"/>
      <c r="P64" s="699"/>
      <c r="Q64" s="771"/>
      <c r="R64" s="692"/>
      <c r="S64" s="694"/>
    </row>
    <row r="65" spans="2:19" s="659" customFormat="1" ht="15" customHeight="1">
      <c r="B65" s="698" t="s">
        <v>84</v>
      </c>
      <c r="C65" s="767">
        <v>40</v>
      </c>
      <c r="D65" s="768"/>
      <c r="E65" s="769"/>
      <c r="F65" s="767"/>
      <c r="G65" s="770"/>
      <c r="H65" s="769" t="s">
        <v>84</v>
      </c>
      <c r="I65" s="767">
        <v>40</v>
      </c>
      <c r="J65" s="768"/>
      <c r="K65" s="769"/>
      <c r="L65" s="767"/>
      <c r="M65" s="699"/>
      <c r="N65" s="771"/>
      <c r="O65" s="692"/>
      <c r="P65" s="699"/>
      <c r="Q65" s="771"/>
      <c r="R65" s="692"/>
      <c r="S65" s="694"/>
    </row>
    <row r="66" spans="2:19" s="659" customFormat="1" ht="15" customHeight="1">
      <c r="B66" s="698" t="s">
        <v>87</v>
      </c>
      <c r="C66" s="767">
        <v>40</v>
      </c>
      <c r="D66" s="768"/>
      <c r="E66" s="769"/>
      <c r="F66" s="767"/>
      <c r="G66" s="770"/>
      <c r="H66" s="769" t="s">
        <v>87</v>
      </c>
      <c r="I66" s="767">
        <v>30</v>
      </c>
      <c r="J66" s="768"/>
      <c r="K66" s="769"/>
      <c r="L66" s="767"/>
      <c r="M66" s="699"/>
      <c r="N66" s="771"/>
      <c r="O66" s="692"/>
      <c r="P66" s="699"/>
      <c r="Q66" s="771"/>
      <c r="R66" s="692"/>
      <c r="S66" s="694"/>
    </row>
    <row r="67" spans="2:19" s="659" customFormat="1" ht="15" customHeight="1">
      <c r="B67" s="698" t="s">
        <v>89</v>
      </c>
      <c r="C67" s="767">
        <v>80</v>
      </c>
      <c r="D67" s="768"/>
      <c r="E67" s="769"/>
      <c r="F67" s="767"/>
      <c r="G67" s="770"/>
      <c r="H67" s="769" t="s">
        <v>89</v>
      </c>
      <c r="I67" s="767">
        <v>40</v>
      </c>
      <c r="J67" s="768"/>
      <c r="K67" s="769"/>
      <c r="L67" s="767"/>
      <c r="M67" s="699"/>
      <c r="N67" s="771"/>
      <c r="O67" s="692"/>
      <c r="P67" s="699"/>
      <c r="Q67" s="771"/>
      <c r="R67" s="692"/>
      <c r="S67" s="694"/>
    </row>
    <row r="68" spans="2:19" s="659" customFormat="1" ht="15" customHeight="1">
      <c r="B68" s="698" t="s">
        <v>91</v>
      </c>
      <c r="C68" s="767">
        <v>80</v>
      </c>
      <c r="D68" s="768"/>
      <c r="E68" s="769"/>
      <c r="F68" s="767"/>
      <c r="G68" s="770"/>
      <c r="H68" s="769" t="s">
        <v>91</v>
      </c>
      <c r="I68" s="767">
        <v>30</v>
      </c>
      <c r="J68" s="768"/>
      <c r="K68" s="769"/>
      <c r="L68" s="767"/>
      <c r="M68" s="699"/>
      <c r="N68" s="771"/>
      <c r="O68" s="692"/>
      <c r="P68" s="699"/>
      <c r="Q68" s="771"/>
      <c r="R68" s="692"/>
      <c r="S68" s="694"/>
    </row>
    <row r="69" spans="2:19" s="659" customFormat="1" ht="15" customHeight="1">
      <c r="B69" s="698" t="s">
        <v>94</v>
      </c>
      <c r="C69" s="767">
        <v>110</v>
      </c>
      <c r="D69" s="768"/>
      <c r="E69" s="769"/>
      <c r="F69" s="767"/>
      <c r="G69" s="770"/>
      <c r="H69" s="769" t="s">
        <v>94</v>
      </c>
      <c r="I69" s="767">
        <v>70</v>
      </c>
      <c r="J69" s="768"/>
      <c r="K69" s="769"/>
      <c r="L69" s="767"/>
      <c r="M69" s="699"/>
      <c r="N69" s="691"/>
      <c r="O69" s="692"/>
      <c r="P69" s="699"/>
      <c r="Q69" s="691"/>
      <c r="R69" s="692"/>
      <c r="S69" s="694"/>
    </row>
    <row r="70" spans="2:19" s="659" customFormat="1" ht="15" customHeight="1">
      <c r="B70" s="698" t="s">
        <v>97</v>
      </c>
      <c r="C70" s="767">
        <v>80</v>
      </c>
      <c r="D70" s="768"/>
      <c r="E70" s="769"/>
      <c r="F70" s="767"/>
      <c r="G70" s="770"/>
      <c r="H70" s="769" t="s">
        <v>99</v>
      </c>
      <c r="I70" s="767">
        <v>90</v>
      </c>
      <c r="J70" s="768"/>
      <c r="K70" s="769"/>
      <c r="L70" s="767"/>
      <c r="M70" s="699"/>
      <c r="N70" s="691"/>
      <c r="O70" s="692"/>
      <c r="P70" s="699"/>
      <c r="Q70" s="691"/>
      <c r="R70" s="692"/>
      <c r="S70" s="694"/>
    </row>
    <row r="71" spans="2:19" s="659" customFormat="1" ht="15" customHeight="1">
      <c r="B71" s="698" t="s">
        <v>101</v>
      </c>
      <c r="C71" s="767">
        <v>160</v>
      </c>
      <c r="D71" s="768"/>
      <c r="E71" s="769"/>
      <c r="F71" s="767"/>
      <c r="G71" s="770"/>
      <c r="H71" s="769" t="s">
        <v>101</v>
      </c>
      <c r="I71" s="767">
        <v>170</v>
      </c>
      <c r="J71" s="768"/>
      <c r="K71" s="769"/>
      <c r="L71" s="767"/>
      <c r="M71" s="699"/>
      <c r="N71" s="700"/>
      <c r="O71" s="692"/>
      <c r="P71" s="699"/>
      <c r="Q71" s="700"/>
      <c r="R71" s="692"/>
      <c r="S71" s="694"/>
    </row>
    <row r="72" spans="2:19" s="659" customFormat="1" ht="15" customHeight="1">
      <c r="B72" s="698"/>
      <c r="C72" s="767"/>
      <c r="D72" s="768"/>
      <c r="E72" s="769"/>
      <c r="F72" s="767"/>
      <c r="G72" s="699"/>
      <c r="H72" s="769"/>
      <c r="I72" s="767"/>
      <c r="J72" s="768"/>
      <c r="K72" s="769"/>
      <c r="L72" s="767"/>
      <c r="M72" s="699"/>
      <c r="N72" s="700"/>
      <c r="O72" s="692"/>
      <c r="P72" s="699"/>
      <c r="Q72" s="700"/>
      <c r="R72" s="692"/>
      <c r="S72" s="694"/>
    </row>
    <row r="73" spans="2:19" s="659" customFormat="1" ht="15" customHeight="1">
      <c r="B73" s="698"/>
      <c r="C73" s="767"/>
      <c r="D73" s="768"/>
      <c r="E73" s="769"/>
      <c r="F73" s="767"/>
      <c r="G73" s="699"/>
      <c r="H73" s="769"/>
      <c r="I73" s="767"/>
      <c r="J73" s="768"/>
      <c r="K73" s="769"/>
      <c r="L73" s="767"/>
      <c r="M73" s="699"/>
      <c r="N73" s="691"/>
      <c r="O73" s="692"/>
      <c r="P73" s="699"/>
      <c r="Q73" s="691"/>
      <c r="R73" s="692"/>
      <c r="S73" s="694"/>
    </row>
    <row r="74" spans="2:19" s="659" customFormat="1" ht="15" customHeight="1">
      <c r="B74" s="698"/>
      <c r="C74" s="767"/>
      <c r="D74" s="768"/>
      <c r="E74" s="769"/>
      <c r="F74" s="767"/>
      <c r="G74" s="699"/>
      <c r="H74" s="769"/>
      <c r="I74" s="767"/>
      <c r="J74" s="768"/>
      <c r="K74" s="769"/>
      <c r="L74" s="767"/>
      <c r="M74" s="772"/>
      <c r="N74" s="691"/>
      <c r="O74" s="692"/>
      <c r="P74" s="772"/>
      <c r="Q74" s="691"/>
      <c r="R74" s="692"/>
      <c r="S74" s="694"/>
    </row>
    <row r="75" spans="2:19" s="659" customFormat="1" ht="15" customHeight="1">
      <c r="B75" s="698" t="s">
        <v>104</v>
      </c>
      <c r="C75" s="767">
        <v>180</v>
      </c>
      <c r="D75" s="768"/>
      <c r="E75" s="769"/>
      <c r="F75" s="767"/>
      <c r="G75" s="699"/>
      <c r="H75" s="769" t="s">
        <v>106</v>
      </c>
      <c r="I75" s="767">
        <v>230</v>
      </c>
      <c r="J75" s="768"/>
      <c r="K75" s="769"/>
      <c r="L75" s="767"/>
      <c r="M75" s="699"/>
      <c r="N75" s="700"/>
      <c r="O75" s="692"/>
      <c r="P75" s="699"/>
      <c r="Q75" s="700"/>
      <c r="R75" s="692"/>
      <c r="S75" s="694"/>
    </row>
    <row r="76" spans="2:19" s="659" customFormat="1" ht="15" customHeight="1">
      <c r="B76" s="698" t="s">
        <v>108</v>
      </c>
      <c r="C76" s="767">
        <v>50</v>
      </c>
      <c r="D76" s="768"/>
      <c r="E76" s="773"/>
      <c r="F76" s="767"/>
      <c r="G76" s="699"/>
      <c r="H76" s="773" t="s">
        <v>110</v>
      </c>
      <c r="I76" s="767">
        <v>60</v>
      </c>
      <c r="J76" s="768"/>
      <c r="K76" s="773"/>
      <c r="L76" s="767"/>
      <c r="M76" s="699"/>
      <c r="N76" s="700"/>
      <c r="O76" s="692"/>
      <c r="P76" s="699"/>
      <c r="Q76" s="700"/>
      <c r="R76" s="692"/>
      <c r="S76" s="694"/>
    </row>
    <row r="77" spans="2:19" s="659" customFormat="1" ht="15" customHeight="1">
      <c r="B77" s="698" t="s">
        <v>112</v>
      </c>
      <c r="C77" s="767">
        <v>110</v>
      </c>
      <c r="D77" s="768"/>
      <c r="E77" s="773"/>
      <c r="F77" s="767"/>
      <c r="G77" s="699"/>
      <c r="H77" s="773" t="s">
        <v>112</v>
      </c>
      <c r="I77" s="767">
        <v>190</v>
      </c>
      <c r="J77" s="768"/>
      <c r="K77" s="773"/>
      <c r="L77" s="767"/>
      <c r="M77" s="699"/>
      <c r="N77" s="700"/>
      <c r="O77" s="692"/>
      <c r="P77" s="699"/>
      <c r="Q77" s="700"/>
      <c r="R77" s="692"/>
      <c r="S77" s="694"/>
    </row>
    <row r="78" spans="2:19" s="659" customFormat="1" ht="15" customHeight="1">
      <c r="B78" s="698" t="s">
        <v>119</v>
      </c>
      <c r="C78" s="767">
        <v>20</v>
      </c>
      <c r="D78" s="768"/>
      <c r="E78" s="773"/>
      <c r="F78" s="774"/>
      <c r="G78" s="775"/>
      <c r="H78" s="773" t="s">
        <v>119</v>
      </c>
      <c r="I78" s="767">
        <v>10</v>
      </c>
      <c r="J78" s="768"/>
      <c r="K78" s="773"/>
      <c r="L78" s="776"/>
      <c r="M78" s="777"/>
      <c r="N78" s="691"/>
      <c r="O78" s="692"/>
      <c r="P78" s="777"/>
      <c r="Q78" s="691"/>
      <c r="R78" s="692"/>
      <c r="S78" s="694"/>
    </row>
    <row r="79" spans="2:19" s="659" customFormat="1" ht="15" customHeight="1">
      <c r="B79" s="698" t="s">
        <v>128</v>
      </c>
      <c r="C79" s="767">
        <v>10</v>
      </c>
      <c r="D79" s="768"/>
      <c r="E79" s="773"/>
      <c r="F79" s="774"/>
      <c r="G79" s="775"/>
      <c r="H79" s="773" t="s">
        <v>128</v>
      </c>
      <c r="I79" s="767">
        <v>10</v>
      </c>
      <c r="J79" s="768"/>
      <c r="K79" s="773"/>
      <c r="L79" s="776"/>
      <c r="M79" s="777"/>
      <c r="N79" s="700"/>
      <c r="O79" s="692"/>
      <c r="P79" s="777"/>
      <c r="Q79" s="700"/>
      <c r="R79" s="692"/>
      <c r="S79" s="694"/>
    </row>
    <row r="80" spans="2:19" s="659" customFormat="1" ht="15" customHeight="1">
      <c r="B80" s="698" t="s">
        <v>131</v>
      </c>
      <c r="C80" s="767">
        <v>30</v>
      </c>
      <c r="D80" s="768"/>
      <c r="E80" s="773"/>
      <c r="F80" s="776"/>
      <c r="G80" s="777"/>
      <c r="H80" s="773" t="s">
        <v>131</v>
      </c>
      <c r="I80" s="767">
        <v>30</v>
      </c>
      <c r="J80" s="768"/>
      <c r="K80" s="773"/>
      <c r="L80" s="776"/>
      <c r="M80" s="777"/>
      <c r="N80" s="691"/>
      <c r="O80" s="692"/>
      <c r="P80" s="777"/>
      <c r="Q80" s="691"/>
      <c r="R80" s="692"/>
      <c r="S80" s="694"/>
    </row>
    <row r="81" spans="2:19" s="659" customFormat="1" ht="15" customHeight="1">
      <c r="B81" s="698" t="s">
        <v>133</v>
      </c>
      <c r="C81" s="767">
        <v>60</v>
      </c>
      <c r="D81" s="768"/>
      <c r="E81" s="773"/>
      <c r="F81" s="776"/>
      <c r="G81" s="777"/>
      <c r="H81" s="773" t="s">
        <v>133</v>
      </c>
      <c r="I81" s="767">
        <v>40</v>
      </c>
      <c r="J81" s="768"/>
      <c r="K81" s="773"/>
      <c r="L81" s="776"/>
      <c r="M81" s="777"/>
      <c r="N81" s="691"/>
      <c r="O81" s="692"/>
      <c r="P81" s="777"/>
      <c r="Q81" s="691"/>
      <c r="R81" s="692"/>
      <c r="S81" s="702"/>
    </row>
    <row r="82" spans="2:19" s="659" customFormat="1" ht="15" customHeight="1">
      <c r="B82" s="698" t="s">
        <v>136</v>
      </c>
      <c r="C82" s="767">
        <v>30</v>
      </c>
      <c r="D82" s="768"/>
      <c r="E82" s="773"/>
      <c r="F82" s="776"/>
      <c r="G82" s="777"/>
      <c r="H82" s="773" t="s">
        <v>136</v>
      </c>
      <c r="I82" s="767">
        <v>20</v>
      </c>
      <c r="J82" s="768"/>
      <c r="K82" s="773"/>
      <c r="L82" s="776"/>
      <c r="M82" s="777"/>
      <c r="N82" s="691"/>
      <c r="O82" s="703"/>
      <c r="P82" s="777"/>
      <c r="Q82" s="691"/>
      <c r="R82" s="703"/>
      <c r="S82" s="702"/>
    </row>
    <row r="83" spans="2:19" s="659" customFormat="1" ht="15" customHeight="1">
      <c r="B83" s="698" t="s">
        <v>138</v>
      </c>
      <c r="C83" s="767">
        <v>50</v>
      </c>
      <c r="D83" s="768"/>
      <c r="E83" s="773"/>
      <c r="F83" s="776"/>
      <c r="G83" s="777"/>
      <c r="H83" s="773" t="s">
        <v>138</v>
      </c>
      <c r="I83" s="767">
        <v>20</v>
      </c>
      <c r="J83" s="768"/>
      <c r="K83" s="773"/>
      <c r="L83" s="776"/>
      <c r="M83" s="777"/>
      <c r="N83" s="691"/>
      <c r="O83" s="703"/>
      <c r="P83" s="777"/>
      <c r="Q83" s="691"/>
      <c r="R83" s="703"/>
      <c r="S83" s="702"/>
    </row>
    <row r="84" spans="2:19" s="659" customFormat="1" ht="15" customHeight="1">
      <c r="B84" s="698"/>
      <c r="C84" s="767"/>
      <c r="D84" s="768"/>
      <c r="E84" s="773"/>
      <c r="F84" s="776"/>
      <c r="G84" s="777"/>
      <c r="H84" s="773"/>
      <c r="I84" s="767"/>
      <c r="J84" s="768"/>
      <c r="K84" s="773"/>
      <c r="L84" s="776"/>
      <c r="M84" s="777"/>
      <c r="N84" s="691"/>
      <c r="O84" s="703"/>
      <c r="P84" s="777"/>
      <c r="Q84" s="691"/>
      <c r="R84" s="703"/>
      <c r="S84" s="702"/>
    </row>
    <row r="85" spans="2:19" s="659" customFormat="1" ht="15" customHeight="1">
      <c r="B85" s="698" t="s">
        <v>159</v>
      </c>
      <c r="C85" s="778">
        <v>100</v>
      </c>
      <c r="D85" s="768"/>
      <c r="E85" s="779"/>
      <c r="F85" s="776"/>
      <c r="G85" s="777"/>
      <c r="H85" s="780" t="s">
        <v>159</v>
      </c>
      <c r="I85" s="778">
        <v>100</v>
      </c>
      <c r="J85" s="768"/>
      <c r="K85" s="779"/>
      <c r="L85" s="776"/>
      <c r="M85" s="777"/>
      <c r="N85" s="691"/>
      <c r="O85" s="692"/>
      <c r="P85" s="777"/>
      <c r="Q85" s="691"/>
      <c r="R85" s="692"/>
      <c r="S85" s="694"/>
    </row>
    <row r="86" spans="2:19" s="659" customFormat="1" ht="15" customHeight="1">
      <c r="B86" s="698" t="s">
        <v>162</v>
      </c>
      <c r="C86" s="778">
        <v>60</v>
      </c>
      <c r="D86" s="768"/>
      <c r="E86" s="779"/>
      <c r="F86" s="776"/>
      <c r="G86" s="777"/>
      <c r="H86" s="781" t="s">
        <v>162</v>
      </c>
      <c r="I86" s="778">
        <v>30</v>
      </c>
      <c r="J86" s="768"/>
      <c r="K86" s="779"/>
      <c r="L86" s="776"/>
      <c r="M86" s="777"/>
      <c r="N86" s="691"/>
      <c r="O86" s="692"/>
      <c r="P86" s="777"/>
      <c r="Q86" s="691"/>
      <c r="R86" s="692"/>
      <c r="S86" s="694"/>
    </row>
    <row r="87" spans="2:19" s="659" customFormat="1" ht="15" customHeight="1">
      <c r="B87" s="698" t="s">
        <v>165</v>
      </c>
      <c r="C87" s="767">
        <v>30</v>
      </c>
      <c r="D87" s="768"/>
      <c r="E87" s="769"/>
      <c r="F87" s="776"/>
      <c r="G87" s="777"/>
      <c r="H87" s="769" t="s">
        <v>168</v>
      </c>
      <c r="I87" s="767">
        <v>10</v>
      </c>
      <c r="J87" s="768"/>
      <c r="K87" s="769"/>
      <c r="L87" s="776"/>
      <c r="M87" s="777"/>
      <c r="N87" s="691"/>
      <c r="O87" s="692"/>
      <c r="P87" s="777"/>
      <c r="Q87" s="691"/>
      <c r="R87" s="692"/>
      <c r="S87" s="694"/>
    </row>
    <row r="88" spans="2:19" s="659" customFormat="1" ht="15" customHeight="1">
      <c r="B88" s="698"/>
      <c r="C88" s="767"/>
      <c r="D88" s="768"/>
      <c r="E88" s="769"/>
      <c r="F88" s="776"/>
      <c r="G88" s="777"/>
      <c r="H88" s="769"/>
      <c r="I88" s="767"/>
      <c r="J88" s="768"/>
      <c r="K88" s="769"/>
      <c r="L88" s="776"/>
      <c r="M88" s="777"/>
      <c r="N88" s="704"/>
      <c r="O88" s="705"/>
      <c r="P88" s="777"/>
      <c r="Q88" s="704"/>
      <c r="R88" s="705"/>
      <c r="S88" s="706"/>
    </row>
    <row r="89" spans="2:19" s="659" customFormat="1" ht="15" customHeight="1">
      <c r="B89" s="698"/>
      <c r="C89" s="767"/>
      <c r="D89" s="768"/>
      <c r="E89" s="769"/>
      <c r="F89" s="776"/>
      <c r="G89" s="777"/>
      <c r="H89" s="769"/>
      <c r="I89" s="767"/>
      <c r="J89" s="768"/>
      <c r="K89" s="769"/>
      <c r="L89" s="776"/>
      <c r="M89" s="777"/>
      <c r="N89" s="704"/>
      <c r="O89" s="705"/>
      <c r="P89" s="777"/>
      <c r="Q89" s="704"/>
      <c r="R89" s="705"/>
      <c r="S89" s="706"/>
    </row>
    <row r="90" spans="2:19" s="659" customFormat="1" ht="15" customHeight="1">
      <c r="B90" s="698"/>
      <c r="C90" s="767"/>
      <c r="D90" s="768"/>
      <c r="E90" s="782"/>
      <c r="F90" s="774"/>
      <c r="G90" s="775"/>
      <c r="H90" s="782"/>
      <c r="I90" s="767"/>
      <c r="J90" s="768"/>
      <c r="K90" s="782"/>
      <c r="L90" s="776"/>
      <c r="M90" s="777"/>
      <c r="N90" s="691"/>
      <c r="O90" s="692"/>
      <c r="P90" s="777"/>
      <c r="Q90" s="691"/>
      <c r="R90" s="692"/>
      <c r="S90" s="783"/>
    </row>
    <row r="91" spans="2:19" s="659" customFormat="1" ht="15" customHeight="1">
      <c r="B91" s="698"/>
      <c r="C91" s="767"/>
      <c r="D91" s="768"/>
      <c r="E91" s="782"/>
      <c r="F91" s="774"/>
      <c r="G91" s="775"/>
      <c r="H91" s="782"/>
      <c r="I91" s="767"/>
      <c r="J91" s="768"/>
      <c r="K91" s="782"/>
      <c r="L91" s="776"/>
      <c r="M91" s="777"/>
      <c r="N91" s="704"/>
      <c r="O91" s="707"/>
      <c r="P91" s="777"/>
      <c r="Q91" s="704"/>
      <c r="R91" s="707"/>
      <c r="S91" s="783"/>
    </row>
    <row r="92" spans="2:19" s="659" customFormat="1" ht="15" customHeight="1">
      <c r="B92" s="698"/>
      <c r="C92" s="767"/>
      <c r="D92" s="768"/>
      <c r="E92" s="782" t="s">
        <v>199</v>
      </c>
      <c r="F92" s="774">
        <v>30</v>
      </c>
      <c r="G92" s="775"/>
      <c r="H92" s="782"/>
      <c r="I92" s="767"/>
      <c r="J92" s="768"/>
      <c r="K92" s="782"/>
      <c r="L92" s="776"/>
      <c r="M92" s="777"/>
      <c r="N92" s="704"/>
      <c r="O92" s="707"/>
      <c r="P92" s="777"/>
      <c r="Q92" s="704"/>
      <c r="R92" s="707"/>
      <c r="S92" s="783"/>
    </row>
    <row r="93" spans="2:19" s="659" customFormat="1" ht="15" customHeight="1">
      <c r="B93" s="698"/>
      <c r="C93" s="784"/>
      <c r="D93" s="768"/>
      <c r="E93" s="781" t="s">
        <v>201</v>
      </c>
      <c r="F93" s="774">
        <v>30</v>
      </c>
      <c r="G93" s="775"/>
      <c r="H93" s="779"/>
      <c r="I93" s="784"/>
      <c r="J93" s="768"/>
      <c r="K93" s="779"/>
      <c r="L93" s="776"/>
      <c r="M93" s="777"/>
      <c r="N93" s="704"/>
      <c r="O93" s="707"/>
      <c r="P93" s="777"/>
      <c r="Q93" s="704"/>
      <c r="R93" s="707"/>
      <c r="S93" s="706"/>
    </row>
    <row r="94" spans="2:19" s="659" customFormat="1" ht="15" customHeight="1">
      <c r="B94" s="698"/>
      <c r="C94" s="767"/>
      <c r="D94" s="768"/>
      <c r="E94" s="769" t="s">
        <v>203</v>
      </c>
      <c r="F94" s="774">
        <v>10</v>
      </c>
      <c r="G94" s="775"/>
      <c r="H94" s="769"/>
      <c r="I94" s="767"/>
      <c r="J94" s="768"/>
      <c r="K94" s="769"/>
      <c r="L94" s="776"/>
      <c r="M94" s="777"/>
      <c r="N94" s="704"/>
      <c r="O94" s="707"/>
      <c r="P94" s="777"/>
      <c r="Q94" s="704"/>
      <c r="R94" s="707"/>
      <c r="S94" s="706"/>
    </row>
    <row r="95" spans="2:19" s="659" customFormat="1" ht="15" customHeight="1">
      <c r="B95" s="698"/>
      <c r="C95" s="784"/>
      <c r="D95" s="768"/>
      <c r="E95" s="779"/>
      <c r="F95" s="776"/>
      <c r="G95" s="777"/>
      <c r="H95" s="779"/>
      <c r="I95" s="784"/>
      <c r="J95" s="768"/>
      <c r="K95" s="779"/>
      <c r="L95" s="776"/>
      <c r="M95" s="777"/>
      <c r="N95" s="704"/>
      <c r="O95" s="705"/>
      <c r="P95" s="777"/>
      <c r="Q95" s="704"/>
      <c r="R95" s="705"/>
      <c r="S95" s="706"/>
    </row>
    <row r="96" spans="2:19" s="659" customFormat="1" ht="15" customHeight="1">
      <c r="B96" s="785"/>
      <c r="C96" s="786"/>
      <c r="D96" s="768"/>
      <c r="E96" s="773"/>
      <c r="F96" s="776"/>
      <c r="G96" s="709"/>
      <c r="H96" s="691" t="s">
        <v>205</v>
      </c>
      <c r="I96" s="709">
        <f>SUM(F58:F89)+SUM(I58:I95)</f>
        <v>4030</v>
      </c>
      <c r="J96" s="709">
        <f>SUM(G58:G89)+SUM(J58:J95)</f>
        <v>0</v>
      </c>
      <c r="K96" s="773"/>
      <c r="L96" s="776"/>
      <c r="M96" s="709"/>
      <c r="N96" s="691"/>
      <c r="O96" s="709"/>
      <c r="P96" s="709"/>
      <c r="Q96" s="691"/>
      <c r="R96" s="709"/>
      <c r="S96" s="787"/>
    </row>
    <row r="97" spans="2:19" s="659" customFormat="1" ht="15" customHeight="1">
      <c r="B97" s="788"/>
      <c r="C97" s="767"/>
      <c r="D97" s="768"/>
      <c r="E97" s="773"/>
      <c r="F97" s="776"/>
      <c r="G97" s="709"/>
      <c r="H97" s="691" t="s">
        <v>207</v>
      </c>
      <c r="I97" s="709">
        <f>SUM(F90:F95)</f>
        <v>70</v>
      </c>
      <c r="J97" s="709">
        <f>SUM(G90:G95)</f>
        <v>0</v>
      </c>
      <c r="K97" s="773"/>
      <c r="L97" s="776"/>
      <c r="M97" s="709"/>
      <c r="N97" s="691"/>
      <c r="O97" s="709"/>
      <c r="P97" s="709"/>
      <c r="Q97" s="691"/>
      <c r="R97" s="789"/>
      <c r="S97" s="710"/>
    </row>
    <row r="98" spans="2:19" s="659" customFormat="1" ht="15" customHeight="1" thickBot="1">
      <c r="B98" s="713"/>
      <c r="C98" s="790"/>
      <c r="D98" s="791"/>
      <c r="E98" s="792"/>
      <c r="F98" s="790"/>
      <c r="G98" s="793"/>
      <c r="H98" s="794" t="s">
        <v>532</v>
      </c>
      <c r="I98" s="790">
        <f>SUM(I96:I97)</f>
        <v>4100</v>
      </c>
      <c r="J98" s="795">
        <f>SUM(J96:J97)</f>
        <v>0</v>
      </c>
      <c r="K98" s="792"/>
      <c r="L98" s="790"/>
      <c r="M98" s="793"/>
      <c r="N98" s="716"/>
      <c r="O98" s="718"/>
      <c r="P98" s="793"/>
      <c r="Q98" s="716"/>
      <c r="R98" s="718"/>
      <c r="S98" s="796"/>
    </row>
    <row r="99" spans="2:19" s="659" customFormat="1" ht="12.75" customHeight="1">
      <c r="B99" s="723"/>
      <c r="C99" s="724"/>
      <c r="D99" s="662"/>
      <c r="E99" s="660"/>
      <c r="F99" s="661"/>
      <c r="G99" s="662"/>
      <c r="H99" s="660"/>
      <c r="I99" s="661"/>
      <c r="J99" s="662"/>
      <c r="K99" s="660"/>
      <c r="L99" s="661"/>
      <c r="M99" s="662"/>
      <c r="N99" s="725"/>
      <c r="O99" s="726"/>
      <c r="P99" s="727"/>
      <c r="Q99" s="660"/>
      <c r="R99" s="1241">
        <v>46054</v>
      </c>
      <c r="S99" s="1242"/>
    </row>
    <row r="100" spans="2:19" s="728" customFormat="1" ht="6" customHeight="1" thickBot="1">
      <c r="B100" s="729"/>
      <c r="C100" s="730"/>
      <c r="D100" s="731"/>
      <c r="E100" s="729"/>
      <c r="F100" s="730"/>
      <c r="G100" s="731"/>
      <c r="H100" s="729"/>
      <c r="I100" s="730"/>
      <c r="J100" s="731"/>
      <c r="K100" s="729"/>
      <c r="L100" s="730"/>
      <c r="M100" s="731"/>
      <c r="N100" s="732"/>
      <c r="O100" s="1243"/>
      <c r="P100" s="1243"/>
      <c r="Q100" s="732"/>
      <c r="R100" s="1243"/>
      <c r="S100" s="1243"/>
    </row>
    <row r="101" spans="2:19" s="648" customFormat="1" ht="21" customHeight="1">
      <c r="B101" s="635" t="s">
        <v>42</v>
      </c>
      <c r="C101" s="636"/>
      <c r="D101" s="637"/>
      <c r="E101" s="636"/>
      <c r="F101" s="638"/>
      <c r="G101" s="638"/>
      <c r="H101" s="636"/>
      <c r="I101" s="639" t="s">
        <v>43</v>
      </c>
      <c r="J101" s="640"/>
      <c r="K101" s="641"/>
      <c r="L101" s="642"/>
      <c r="M101" s="643"/>
      <c r="N101" s="644"/>
      <c r="O101" s="645" t="s">
        <v>44</v>
      </c>
      <c r="P101" s="646"/>
      <c r="Q101" s="636"/>
      <c r="R101" s="646"/>
      <c r="S101" s="647"/>
    </row>
    <row r="102" spans="2:19" s="648" customFormat="1" ht="21" customHeight="1" thickBot="1">
      <c r="B102" s="649" t="s">
        <v>45</v>
      </c>
      <c r="C102" s="650"/>
      <c r="D102" s="651">
        <f>全紙計算!T33</f>
        <v>0</v>
      </c>
      <c r="E102" s="652"/>
      <c r="F102" s="653"/>
      <c r="G102" s="653"/>
      <c r="H102" s="652"/>
      <c r="I102" s="654" t="s">
        <v>46</v>
      </c>
      <c r="J102" s="655"/>
      <c r="K102" s="652"/>
      <c r="L102" s="653"/>
      <c r="M102" s="656"/>
      <c r="N102" s="657"/>
      <c r="O102" s="658" t="s">
        <v>47</v>
      </c>
      <c r="P102" s="1238"/>
      <c r="Q102" s="1239"/>
      <c r="R102" s="1239"/>
      <c r="S102" s="1240"/>
    </row>
    <row r="103" spans="2:19" s="670" customFormat="1" ht="15">
      <c r="B103" s="797"/>
      <c r="C103" s="661"/>
      <c r="D103" s="662"/>
      <c r="E103" s="797"/>
      <c r="F103" s="661"/>
      <c r="G103" s="662"/>
      <c r="H103" s="797"/>
      <c r="I103" s="661"/>
      <c r="J103" s="662"/>
      <c r="K103" s="797"/>
      <c r="L103" s="661"/>
      <c r="M103" s="662"/>
      <c r="N103" s="797"/>
      <c r="O103" s="661"/>
      <c r="P103" s="798"/>
      <c r="Q103" s="797"/>
      <c r="R103" s="661"/>
      <c r="S103" s="798"/>
    </row>
    <row r="104" spans="2:19" s="670" customFormat="1" ht="27" customHeight="1">
      <c r="B104" s="747" t="s">
        <v>214</v>
      </c>
      <c r="C104" s="664"/>
      <c r="D104" s="665" t="s">
        <v>49</v>
      </c>
      <c r="E104" s="666">
        <f>D117+G117+J117+M117+P117+S117</f>
        <v>0</v>
      </c>
      <c r="F104" s="665" t="s">
        <v>50</v>
      </c>
      <c r="G104" s="666">
        <f>全紙計算!S8</f>
        <v>9320</v>
      </c>
      <c r="H104" s="799"/>
      <c r="I104" s="668"/>
      <c r="J104" s="671"/>
      <c r="L104" s="664"/>
      <c r="M104" s="671"/>
      <c r="N104" s="670" t="s">
        <v>54</v>
      </c>
      <c r="O104" s="664"/>
      <c r="P104" s="800"/>
      <c r="R104" s="664"/>
      <c r="S104" s="800"/>
    </row>
    <row r="105" spans="2:19" s="659" customFormat="1" ht="12" customHeight="1" thickBot="1">
      <c r="B105" s="672"/>
      <c r="C105" s="661"/>
      <c r="D105" s="662"/>
      <c r="E105" s="660"/>
      <c r="F105" s="661"/>
      <c r="G105" s="662"/>
      <c r="H105" s="660"/>
      <c r="I105" s="661"/>
      <c r="J105" s="662"/>
      <c r="K105" s="660"/>
      <c r="L105" s="661"/>
      <c r="M105" s="662"/>
      <c r="N105" s="660"/>
      <c r="O105" s="661"/>
      <c r="P105" s="662"/>
      <c r="Q105" s="660"/>
      <c r="R105" s="661"/>
      <c r="S105" s="662"/>
    </row>
    <row r="106" spans="2:19" s="670" customFormat="1" ht="15.6">
      <c r="B106" s="801" t="s">
        <v>530</v>
      </c>
      <c r="C106" s="802"/>
      <c r="D106" s="803"/>
      <c r="E106" s="804" t="s">
        <v>457</v>
      </c>
      <c r="F106" s="802"/>
      <c r="G106" s="803"/>
      <c r="H106" s="804" t="s">
        <v>472</v>
      </c>
      <c r="I106" s="802"/>
      <c r="J106" s="805"/>
      <c r="K106" s="804" t="s">
        <v>473</v>
      </c>
      <c r="L106" s="802"/>
      <c r="M106" s="805"/>
      <c r="N106" s="806" t="s">
        <v>458</v>
      </c>
      <c r="O106" s="802"/>
      <c r="P106" s="805"/>
      <c r="Q106" s="751" t="s">
        <v>60</v>
      </c>
      <c r="R106" s="752"/>
      <c r="S106" s="807"/>
    </row>
    <row r="107" spans="2:19" s="670" customFormat="1" ht="15" customHeight="1">
      <c r="B107" s="808" t="s">
        <v>61</v>
      </c>
      <c r="C107" s="681" t="s">
        <v>64</v>
      </c>
      <c r="D107" s="682" t="s">
        <v>65</v>
      </c>
      <c r="E107" s="683" t="s">
        <v>61</v>
      </c>
      <c r="F107" s="681" t="s">
        <v>64</v>
      </c>
      <c r="G107" s="684" t="s">
        <v>65</v>
      </c>
      <c r="H107" s="683" t="s">
        <v>61</v>
      </c>
      <c r="I107" s="681" t="s">
        <v>64</v>
      </c>
      <c r="J107" s="682" t="s">
        <v>65</v>
      </c>
      <c r="K107" s="683" t="s">
        <v>61</v>
      </c>
      <c r="L107" s="681" t="s">
        <v>64</v>
      </c>
      <c r="M107" s="682" t="s">
        <v>65</v>
      </c>
      <c r="N107" s="683" t="s">
        <v>61</v>
      </c>
      <c r="O107" s="681" t="s">
        <v>64</v>
      </c>
      <c r="P107" s="682" t="s">
        <v>65</v>
      </c>
      <c r="Q107" s="683" t="s">
        <v>61</v>
      </c>
      <c r="R107" s="681" t="s">
        <v>64</v>
      </c>
      <c r="S107" s="809" t="s">
        <v>65</v>
      </c>
    </row>
    <row r="108" spans="2:19" s="670" customFormat="1" ht="15" customHeight="1">
      <c r="B108" s="810" t="s">
        <v>215</v>
      </c>
      <c r="C108" s="811">
        <v>1480</v>
      </c>
      <c r="D108" s="812"/>
      <c r="E108" s="813" t="s">
        <v>215</v>
      </c>
      <c r="F108" s="811">
        <v>240</v>
      </c>
      <c r="G108" s="764"/>
      <c r="H108" s="813" t="s">
        <v>216</v>
      </c>
      <c r="I108" s="811">
        <v>30</v>
      </c>
      <c r="J108" s="764"/>
      <c r="K108" s="813" t="s">
        <v>216</v>
      </c>
      <c r="L108" s="811">
        <v>10</v>
      </c>
      <c r="M108" s="764"/>
      <c r="N108" s="813"/>
      <c r="O108" s="811"/>
      <c r="P108" s="764"/>
      <c r="Q108" s="813" t="s">
        <v>216</v>
      </c>
      <c r="R108" s="811">
        <v>20</v>
      </c>
      <c r="S108" s="814"/>
    </row>
    <row r="109" spans="2:19" s="670" customFormat="1" ht="15" customHeight="1">
      <c r="B109" s="810" t="s">
        <v>217</v>
      </c>
      <c r="C109" s="811">
        <v>890</v>
      </c>
      <c r="D109" s="812"/>
      <c r="E109" s="813"/>
      <c r="F109" s="811"/>
      <c r="G109" s="764"/>
      <c r="H109" s="815" t="s">
        <v>218</v>
      </c>
      <c r="I109" s="811">
        <v>20</v>
      </c>
      <c r="J109" s="764"/>
      <c r="K109" s="813" t="s">
        <v>218</v>
      </c>
      <c r="L109" s="811">
        <v>10</v>
      </c>
      <c r="M109" s="764"/>
      <c r="N109" s="813"/>
      <c r="O109" s="816"/>
      <c r="P109" s="764"/>
      <c r="Q109" s="813" t="s">
        <v>218</v>
      </c>
      <c r="R109" s="816">
        <v>20</v>
      </c>
      <c r="S109" s="817"/>
    </row>
    <row r="110" spans="2:19" s="670" customFormat="1" ht="15" customHeight="1">
      <c r="B110" s="810" t="s">
        <v>219</v>
      </c>
      <c r="C110" s="811">
        <v>940</v>
      </c>
      <c r="D110" s="812"/>
      <c r="E110" s="813" t="s">
        <v>219</v>
      </c>
      <c r="F110" s="811">
        <v>360</v>
      </c>
      <c r="G110" s="764"/>
      <c r="H110" s="813" t="s">
        <v>220</v>
      </c>
      <c r="I110" s="811">
        <v>30</v>
      </c>
      <c r="J110" s="764"/>
      <c r="K110" s="813" t="s">
        <v>220</v>
      </c>
      <c r="L110" s="811">
        <v>10</v>
      </c>
      <c r="M110" s="764"/>
      <c r="N110" s="813"/>
      <c r="O110" s="816"/>
      <c r="P110" s="764"/>
      <c r="Q110" s="813" t="s">
        <v>220</v>
      </c>
      <c r="R110" s="816">
        <v>20</v>
      </c>
      <c r="S110" s="817"/>
    </row>
    <row r="111" spans="2:19" s="670" customFormat="1" ht="15" customHeight="1">
      <c r="B111" s="810" t="s">
        <v>221</v>
      </c>
      <c r="C111" s="811">
        <v>1270</v>
      </c>
      <c r="D111" s="812"/>
      <c r="E111" s="813" t="s">
        <v>224</v>
      </c>
      <c r="F111" s="811">
        <v>10</v>
      </c>
      <c r="G111" s="764"/>
      <c r="H111" s="813" t="s">
        <v>222</v>
      </c>
      <c r="I111" s="811">
        <v>30</v>
      </c>
      <c r="J111" s="764"/>
      <c r="K111" s="813" t="s">
        <v>222</v>
      </c>
      <c r="L111" s="811">
        <v>10</v>
      </c>
      <c r="M111" s="764"/>
      <c r="N111" s="818"/>
      <c r="O111" s="819"/>
      <c r="P111" s="764"/>
      <c r="Q111" s="813" t="s">
        <v>222</v>
      </c>
      <c r="R111" s="816">
        <v>40</v>
      </c>
      <c r="S111" s="817"/>
    </row>
    <row r="112" spans="2:19" s="670" customFormat="1" ht="15" customHeight="1">
      <c r="B112" s="810" t="s">
        <v>223</v>
      </c>
      <c r="C112" s="811">
        <v>1950</v>
      </c>
      <c r="D112" s="812"/>
      <c r="E112" s="813" t="s">
        <v>227</v>
      </c>
      <c r="F112" s="811">
        <v>30</v>
      </c>
      <c r="G112" s="764"/>
      <c r="H112" s="813" t="s">
        <v>224</v>
      </c>
      <c r="I112" s="811">
        <v>70</v>
      </c>
      <c r="J112" s="764"/>
      <c r="K112" s="813" t="s">
        <v>224</v>
      </c>
      <c r="L112" s="811">
        <v>20</v>
      </c>
      <c r="M112" s="764"/>
      <c r="N112" s="818"/>
      <c r="O112" s="819"/>
      <c r="P112" s="764"/>
      <c r="Q112" s="813" t="s">
        <v>225</v>
      </c>
      <c r="R112" s="816">
        <v>30</v>
      </c>
      <c r="S112" s="817"/>
    </row>
    <row r="113" spans="2:19" s="670" customFormat="1" ht="15" customHeight="1">
      <c r="B113" s="810" t="s">
        <v>226</v>
      </c>
      <c r="C113" s="811">
        <v>1710</v>
      </c>
      <c r="D113" s="812"/>
      <c r="E113" s="820"/>
      <c r="F113" s="816"/>
      <c r="G113" s="821"/>
      <c r="H113" s="813" t="s">
        <v>227</v>
      </c>
      <c r="I113" s="816">
        <v>40</v>
      </c>
      <c r="J113" s="821"/>
      <c r="K113" s="813" t="s">
        <v>227</v>
      </c>
      <c r="L113" s="811">
        <v>10</v>
      </c>
      <c r="M113" s="764"/>
      <c r="N113" s="818"/>
      <c r="O113" s="819"/>
      <c r="P113" s="764"/>
      <c r="Q113" s="813" t="s">
        <v>227</v>
      </c>
      <c r="R113" s="816">
        <v>20</v>
      </c>
      <c r="S113" s="817"/>
    </row>
    <row r="114" spans="2:19" s="670" customFormat="1" ht="15" customHeight="1">
      <c r="B114" s="810"/>
      <c r="C114" s="811"/>
      <c r="D114" s="764"/>
      <c r="E114" s="822"/>
      <c r="F114" s="819"/>
      <c r="G114" s="823"/>
      <c r="H114" s="813"/>
      <c r="I114" s="816"/>
      <c r="J114" s="821"/>
      <c r="K114" s="813"/>
      <c r="L114" s="811"/>
      <c r="M114" s="764"/>
      <c r="N114" s="813"/>
      <c r="O114" s="816"/>
      <c r="P114" s="764"/>
      <c r="Q114" s="813"/>
      <c r="R114" s="816"/>
      <c r="S114" s="824"/>
    </row>
    <row r="115" spans="2:19" s="670" customFormat="1" ht="15" customHeight="1">
      <c r="B115" s="825"/>
      <c r="C115" s="819"/>
      <c r="D115" s="823"/>
      <c r="E115" s="818"/>
      <c r="F115" s="819"/>
      <c r="G115" s="823"/>
      <c r="H115" s="818"/>
      <c r="I115" s="819"/>
      <c r="J115" s="823"/>
      <c r="K115" s="813"/>
      <c r="L115" s="811"/>
      <c r="M115" s="764"/>
      <c r="N115" s="818"/>
      <c r="O115" s="819"/>
      <c r="P115" s="764"/>
      <c r="Q115" s="818"/>
      <c r="R115" s="819"/>
      <c r="S115" s="826"/>
    </row>
    <row r="116" spans="2:19" s="670" customFormat="1" ht="15" customHeight="1">
      <c r="B116" s="825"/>
      <c r="C116" s="819"/>
      <c r="D116" s="823"/>
      <c r="E116" s="818"/>
      <c r="F116" s="819"/>
      <c r="G116" s="823"/>
      <c r="H116" s="818"/>
      <c r="I116" s="819"/>
      <c r="J116" s="823"/>
      <c r="K116" s="818"/>
      <c r="L116" s="819"/>
      <c r="M116" s="823"/>
      <c r="N116" s="818"/>
      <c r="O116" s="819"/>
      <c r="P116" s="823"/>
      <c r="Q116" s="818"/>
      <c r="R116" s="819"/>
      <c r="S116" s="826"/>
    </row>
    <row r="117" spans="2:19" s="670" customFormat="1" ht="15" customHeight="1" thickBot="1">
      <c r="B117" s="827" t="s">
        <v>532</v>
      </c>
      <c r="C117" s="828">
        <f>SUM(C108:C116)</f>
        <v>8240</v>
      </c>
      <c r="D117" s="829">
        <f>SUM(D108:D116)</f>
        <v>0</v>
      </c>
      <c r="E117" s="830" t="s">
        <v>532</v>
      </c>
      <c r="F117" s="828">
        <f>SUM(F108:F116)</f>
        <v>640</v>
      </c>
      <c r="G117" s="829">
        <f>SUM(G108:G116)</f>
        <v>0</v>
      </c>
      <c r="H117" s="830" t="s">
        <v>532</v>
      </c>
      <c r="I117" s="828">
        <f>SUM(I108:I116)</f>
        <v>220</v>
      </c>
      <c r="J117" s="829">
        <f>SUM(J108:J116)</f>
        <v>0</v>
      </c>
      <c r="K117" s="830" t="s">
        <v>532</v>
      </c>
      <c r="L117" s="828">
        <f>SUM(L108:L116)</f>
        <v>70</v>
      </c>
      <c r="M117" s="829">
        <f>SUM(M108:M116)</f>
        <v>0</v>
      </c>
      <c r="N117" s="830" t="s">
        <v>532</v>
      </c>
      <c r="O117" s="828">
        <f>SUM(O108:O116)</f>
        <v>0</v>
      </c>
      <c r="P117" s="829">
        <f>SUM(P108:P116)</f>
        <v>0</v>
      </c>
      <c r="Q117" s="830" t="s">
        <v>532</v>
      </c>
      <c r="R117" s="828">
        <f>SUM(R108:R116)</f>
        <v>150</v>
      </c>
      <c r="S117" s="831">
        <f>SUM(S108:S116)</f>
        <v>0</v>
      </c>
    </row>
    <row r="118" spans="2:19" s="670" customFormat="1" ht="15" customHeight="1">
      <c r="B118" s="832"/>
      <c r="C118" s="833"/>
      <c r="D118" s="834"/>
      <c r="E118" s="835"/>
      <c r="F118" s="836"/>
      <c r="G118" s="834"/>
      <c r="H118" s="835"/>
      <c r="I118" s="836"/>
      <c r="J118" s="834"/>
      <c r="K118" s="835"/>
      <c r="L118" s="836"/>
      <c r="M118" s="834"/>
      <c r="N118" s="835"/>
      <c r="O118" s="836"/>
      <c r="P118" s="834"/>
      <c r="Q118" s="835"/>
      <c r="R118" s="836"/>
      <c r="S118" s="834"/>
    </row>
    <row r="119" spans="2:19" s="670" customFormat="1" ht="27" customHeight="1">
      <c r="B119" s="837" t="s">
        <v>228</v>
      </c>
      <c r="C119" s="838"/>
      <c r="D119" s="666" t="s">
        <v>49</v>
      </c>
      <c r="E119" s="666">
        <f>+D130+G130+J130+M130+P130+S130</f>
        <v>0</v>
      </c>
      <c r="F119" s="666" t="s">
        <v>229</v>
      </c>
      <c r="G119" s="666">
        <f>全紙計算!S9</f>
        <v>8140</v>
      </c>
      <c r="H119" s="799"/>
      <c r="I119" s="839"/>
      <c r="J119" s="840"/>
      <c r="K119" s="841"/>
      <c r="L119" s="842"/>
      <c r="M119" s="840"/>
      <c r="N119" s="841" t="s">
        <v>54</v>
      </c>
      <c r="O119" s="842"/>
      <c r="P119" s="840"/>
      <c r="Q119" s="841"/>
      <c r="R119" s="842"/>
      <c r="S119" s="840"/>
    </row>
    <row r="120" spans="2:19" s="659" customFormat="1" ht="12" customHeight="1" thickBot="1">
      <c r="B120" s="672"/>
      <c r="C120" s="660"/>
      <c r="D120" s="843"/>
      <c r="E120" s="660"/>
      <c r="F120" s="660"/>
      <c r="G120" s="843"/>
      <c r="H120" s="660"/>
      <c r="I120" s="660"/>
      <c r="J120" s="843"/>
      <c r="K120" s="660"/>
      <c r="L120" s="660"/>
      <c r="M120" s="843"/>
      <c r="N120" s="660"/>
      <c r="O120" s="660"/>
      <c r="P120" s="843"/>
      <c r="Q120" s="660"/>
      <c r="R120" s="660"/>
      <c r="S120" s="843"/>
    </row>
    <row r="121" spans="2:19" s="670" customFormat="1" ht="15" customHeight="1">
      <c r="B121" s="801" t="s">
        <v>530</v>
      </c>
      <c r="C121" s="844"/>
      <c r="D121" s="845"/>
      <c r="E121" s="804" t="s">
        <v>457</v>
      </c>
      <c r="F121" s="844"/>
      <c r="G121" s="845"/>
      <c r="H121" s="804" t="s">
        <v>472</v>
      </c>
      <c r="I121" s="844"/>
      <c r="J121" s="846"/>
      <c r="K121" s="804" t="s">
        <v>473</v>
      </c>
      <c r="L121" s="844"/>
      <c r="M121" s="846"/>
      <c r="N121" s="806" t="s">
        <v>458</v>
      </c>
      <c r="O121" s="844"/>
      <c r="P121" s="846"/>
      <c r="Q121" s="751" t="s">
        <v>60</v>
      </c>
      <c r="R121" s="847"/>
      <c r="S121" s="848"/>
    </row>
    <row r="122" spans="2:19" s="670" customFormat="1" ht="15" customHeight="1">
      <c r="B122" s="680" t="s">
        <v>61</v>
      </c>
      <c r="C122" s="681" t="s">
        <v>64</v>
      </c>
      <c r="D122" s="682" t="s">
        <v>65</v>
      </c>
      <c r="E122" s="683" t="s">
        <v>61</v>
      </c>
      <c r="F122" s="681" t="s">
        <v>64</v>
      </c>
      <c r="G122" s="684" t="s">
        <v>65</v>
      </c>
      <c r="H122" s="683" t="s">
        <v>61</v>
      </c>
      <c r="I122" s="681" t="s">
        <v>64</v>
      </c>
      <c r="J122" s="682" t="s">
        <v>65</v>
      </c>
      <c r="K122" s="683" t="s">
        <v>61</v>
      </c>
      <c r="L122" s="681" t="s">
        <v>64</v>
      </c>
      <c r="M122" s="682" t="s">
        <v>65</v>
      </c>
      <c r="N122" s="683" t="s">
        <v>61</v>
      </c>
      <c r="O122" s="681" t="s">
        <v>64</v>
      </c>
      <c r="P122" s="682" t="s">
        <v>65</v>
      </c>
      <c r="Q122" s="683" t="s">
        <v>61</v>
      </c>
      <c r="R122" s="681" t="s">
        <v>64</v>
      </c>
      <c r="S122" s="809" t="s">
        <v>65</v>
      </c>
    </row>
    <row r="123" spans="2:19" s="670" customFormat="1" ht="15" customHeight="1">
      <c r="B123" s="810" t="s">
        <v>230</v>
      </c>
      <c r="C123" s="811">
        <v>2010</v>
      </c>
      <c r="D123" s="812"/>
      <c r="E123" s="813" t="s">
        <v>231</v>
      </c>
      <c r="F123" s="811">
        <v>10</v>
      </c>
      <c r="G123" s="764"/>
      <c r="H123" s="813" t="s">
        <v>231</v>
      </c>
      <c r="I123" s="811">
        <v>40</v>
      </c>
      <c r="J123" s="764"/>
      <c r="K123" s="813" t="s">
        <v>231</v>
      </c>
      <c r="L123" s="811">
        <v>10</v>
      </c>
      <c r="M123" s="764"/>
      <c r="N123" s="813"/>
      <c r="O123" s="816"/>
      <c r="P123" s="764"/>
      <c r="Q123" s="813" t="s">
        <v>231</v>
      </c>
      <c r="R123" s="816">
        <v>30</v>
      </c>
      <c r="S123" s="849"/>
    </row>
    <row r="124" spans="2:19" s="670" customFormat="1" ht="15" customHeight="1">
      <c r="B124" s="810" t="s">
        <v>232</v>
      </c>
      <c r="C124" s="811">
        <v>2950</v>
      </c>
      <c r="D124" s="812"/>
      <c r="E124" s="813" t="s">
        <v>233</v>
      </c>
      <c r="F124" s="811">
        <v>20</v>
      </c>
      <c r="G124" s="764"/>
      <c r="H124" s="813" t="s">
        <v>233</v>
      </c>
      <c r="I124" s="811">
        <v>50</v>
      </c>
      <c r="J124" s="764"/>
      <c r="K124" s="813" t="s">
        <v>233</v>
      </c>
      <c r="L124" s="811">
        <v>10</v>
      </c>
      <c r="M124" s="764"/>
      <c r="N124" s="818"/>
      <c r="O124" s="819"/>
      <c r="P124" s="764"/>
      <c r="Q124" s="813" t="s">
        <v>233</v>
      </c>
      <c r="R124" s="816">
        <v>50</v>
      </c>
      <c r="S124" s="817"/>
    </row>
    <row r="125" spans="2:19" s="670" customFormat="1" ht="15" customHeight="1">
      <c r="B125" s="810"/>
      <c r="C125" s="811"/>
      <c r="D125" s="812"/>
      <c r="E125" s="813"/>
      <c r="F125" s="811"/>
      <c r="G125" s="764"/>
      <c r="H125" s="813"/>
      <c r="I125" s="811"/>
      <c r="J125" s="764"/>
      <c r="K125" s="813"/>
      <c r="L125" s="811"/>
      <c r="M125" s="764"/>
      <c r="N125" s="818"/>
      <c r="O125" s="819"/>
      <c r="P125" s="764"/>
      <c r="Q125" s="813"/>
      <c r="R125" s="816"/>
      <c r="S125" s="817"/>
    </row>
    <row r="126" spans="2:19" s="670" customFormat="1" ht="15" customHeight="1">
      <c r="B126" s="810" t="s">
        <v>234</v>
      </c>
      <c r="C126" s="811">
        <v>2850</v>
      </c>
      <c r="D126" s="812"/>
      <c r="E126" s="813" t="s">
        <v>235</v>
      </c>
      <c r="F126" s="811">
        <v>50</v>
      </c>
      <c r="G126" s="764"/>
      <c r="H126" s="813" t="s">
        <v>235</v>
      </c>
      <c r="I126" s="811">
        <v>30</v>
      </c>
      <c r="J126" s="764"/>
      <c r="K126" s="813"/>
      <c r="L126" s="811"/>
      <c r="M126" s="764"/>
      <c r="N126" s="818"/>
      <c r="O126" s="819"/>
      <c r="P126" s="764"/>
      <c r="Q126" s="813" t="s">
        <v>235</v>
      </c>
      <c r="R126" s="816">
        <v>30</v>
      </c>
      <c r="S126" s="817"/>
    </row>
    <row r="127" spans="2:19" s="670" customFormat="1" ht="15" customHeight="1">
      <c r="B127" s="810"/>
      <c r="C127" s="811"/>
      <c r="D127" s="812"/>
      <c r="E127" s="813"/>
      <c r="F127" s="811"/>
      <c r="G127" s="764"/>
      <c r="H127" s="813"/>
      <c r="I127" s="811"/>
      <c r="J127" s="764"/>
      <c r="K127" s="813"/>
      <c r="L127" s="811"/>
      <c r="M127" s="764"/>
      <c r="N127" s="818"/>
      <c r="O127" s="819"/>
      <c r="P127" s="764"/>
      <c r="Q127" s="813"/>
      <c r="R127" s="816"/>
      <c r="S127" s="817"/>
    </row>
    <row r="128" spans="2:19" s="670" customFormat="1" ht="15" customHeight="1">
      <c r="B128" s="810"/>
      <c r="C128" s="811"/>
      <c r="D128" s="764"/>
      <c r="E128" s="813"/>
      <c r="F128" s="811"/>
      <c r="G128" s="764"/>
      <c r="H128" s="813"/>
      <c r="I128" s="811"/>
      <c r="J128" s="764"/>
      <c r="K128" s="813"/>
      <c r="L128" s="811"/>
      <c r="M128" s="764"/>
      <c r="N128" s="818"/>
      <c r="O128" s="819"/>
      <c r="P128" s="764"/>
      <c r="Q128" s="813"/>
      <c r="R128" s="816"/>
      <c r="S128" s="824"/>
    </row>
    <row r="129" spans="2:19" s="670" customFormat="1" ht="15" customHeight="1">
      <c r="B129" s="825"/>
      <c r="C129" s="819"/>
      <c r="D129" s="823"/>
      <c r="E129" s="818"/>
      <c r="F129" s="819"/>
      <c r="G129" s="823"/>
      <c r="H129" s="818"/>
      <c r="I129" s="819"/>
      <c r="J129" s="823"/>
      <c r="K129" s="818"/>
      <c r="L129" s="819"/>
      <c r="M129" s="823"/>
      <c r="N129" s="818"/>
      <c r="O129" s="819"/>
      <c r="P129" s="823"/>
      <c r="Q129" s="818"/>
      <c r="R129" s="819"/>
      <c r="S129" s="826"/>
    </row>
    <row r="130" spans="2:19" s="670" customFormat="1" ht="15" customHeight="1" thickBot="1">
      <c r="B130" s="827" t="s">
        <v>532</v>
      </c>
      <c r="C130" s="828">
        <f>SUM(C123:C129)</f>
        <v>7810</v>
      </c>
      <c r="D130" s="829">
        <f>SUM(D123:D129)</f>
        <v>0</v>
      </c>
      <c r="E130" s="830" t="s">
        <v>532</v>
      </c>
      <c r="F130" s="828">
        <f>SUM(F123:F129)</f>
        <v>80</v>
      </c>
      <c r="G130" s="829">
        <f>SUM(G123:G129)</f>
        <v>0</v>
      </c>
      <c r="H130" s="830" t="s">
        <v>532</v>
      </c>
      <c r="I130" s="828">
        <f>SUM(I123:I129)</f>
        <v>120</v>
      </c>
      <c r="J130" s="829">
        <f>SUM(J123:J129)</f>
        <v>0</v>
      </c>
      <c r="K130" s="830" t="s">
        <v>532</v>
      </c>
      <c r="L130" s="828">
        <f>SUM(L123:L129)</f>
        <v>20</v>
      </c>
      <c r="M130" s="829">
        <f>SUM(M123:M129)</f>
        <v>0</v>
      </c>
      <c r="N130" s="830" t="s">
        <v>532</v>
      </c>
      <c r="O130" s="828">
        <f>SUM(O123:O129)</f>
        <v>0</v>
      </c>
      <c r="P130" s="829">
        <f>SUM(P123:P129)</f>
        <v>0</v>
      </c>
      <c r="Q130" s="830" t="s">
        <v>532</v>
      </c>
      <c r="R130" s="828">
        <f>SUM(R123:R129)</f>
        <v>110</v>
      </c>
      <c r="S130" s="831">
        <f>SUM(S123:S129)</f>
        <v>0</v>
      </c>
    </row>
    <row r="131" spans="2:19" s="670" customFormat="1" ht="15" customHeight="1">
      <c r="B131" s="832"/>
      <c r="C131" s="833"/>
      <c r="D131" s="834"/>
      <c r="E131" s="835"/>
      <c r="F131" s="850"/>
      <c r="G131" s="851"/>
      <c r="H131" s="835"/>
      <c r="I131" s="852"/>
      <c r="J131" s="853"/>
      <c r="K131" s="835"/>
      <c r="L131" s="836"/>
      <c r="M131" s="834"/>
      <c r="N131" s="835"/>
      <c r="O131" s="836"/>
      <c r="P131" s="834"/>
      <c r="Q131" s="835"/>
      <c r="R131" s="836"/>
      <c r="S131" s="834"/>
    </row>
    <row r="132" spans="2:19" s="670" customFormat="1" ht="27" customHeight="1">
      <c r="B132" s="837" t="s">
        <v>236</v>
      </c>
      <c r="C132" s="838"/>
      <c r="D132" s="666" t="s">
        <v>49</v>
      </c>
      <c r="E132" s="666">
        <f>+D146+G146+J146+M146+P146+S146</f>
        <v>0</v>
      </c>
      <c r="F132" s="666" t="s">
        <v>229</v>
      </c>
      <c r="G132" s="666">
        <f>全紙計算!S10</f>
        <v>5390</v>
      </c>
      <c r="H132" s="799"/>
      <c r="I132" s="839"/>
      <c r="J132" s="840"/>
      <c r="K132" s="841"/>
      <c r="L132" s="842"/>
      <c r="M132" s="840"/>
      <c r="N132" s="841" t="s">
        <v>54</v>
      </c>
      <c r="O132" s="842"/>
      <c r="P132" s="840"/>
      <c r="Q132" s="841"/>
      <c r="R132" s="842"/>
      <c r="S132" s="840"/>
    </row>
    <row r="133" spans="2:19" s="659" customFormat="1" ht="12" customHeight="1" thickBot="1">
      <c r="B133" s="672"/>
      <c r="C133" s="660"/>
      <c r="D133" s="843"/>
      <c r="E133" s="660"/>
      <c r="F133" s="660"/>
      <c r="G133" s="843"/>
      <c r="H133" s="660"/>
      <c r="I133" s="660"/>
      <c r="J133" s="843"/>
      <c r="K133" s="660"/>
      <c r="L133" s="660"/>
      <c r="M133" s="843"/>
      <c r="N133" s="660"/>
      <c r="O133" s="660"/>
      <c r="P133" s="843"/>
      <c r="Q133" s="660"/>
      <c r="R133" s="797"/>
      <c r="S133" s="843"/>
    </row>
    <row r="134" spans="2:19" s="670" customFormat="1" ht="15" customHeight="1">
      <c r="B134" s="801" t="s">
        <v>530</v>
      </c>
      <c r="C134" s="844"/>
      <c r="D134" s="845"/>
      <c r="E134" s="804" t="s">
        <v>457</v>
      </c>
      <c r="F134" s="844"/>
      <c r="G134" s="845"/>
      <c r="H134" s="804" t="s">
        <v>472</v>
      </c>
      <c r="I134" s="844"/>
      <c r="J134" s="846"/>
      <c r="K134" s="804" t="s">
        <v>473</v>
      </c>
      <c r="L134" s="844"/>
      <c r="M134" s="846"/>
      <c r="N134" s="806" t="s">
        <v>458</v>
      </c>
      <c r="O134" s="844"/>
      <c r="P134" s="846"/>
      <c r="Q134" s="751" t="s">
        <v>60</v>
      </c>
      <c r="R134" s="847"/>
      <c r="S134" s="848"/>
    </row>
    <row r="135" spans="2:19" s="670" customFormat="1" ht="15" customHeight="1">
      <c r="B135" s="808" t="s">
        <v>61</v>
      </c>
      <c r="C135" s="681" t="s">
        <v>64</v>
      </c>
      <c r="D135" s="682" t="s">
        <v>65</v>
      </c>
      <c r="E135" s="683" t="s">
        <v>61</v>
      </c>
      <c r="F135" s="681" t="s">
        <v>64</v>
      </c>
      <c r="G135" s="684" t="s">
        <v>65</v>
      </c>
      <c r="H135" s="683" t="s">
        <v>61</v>
      </c>
      <c r="I135" s="681" t="s">
        <v>64</v>
      </c>
      <c r="J135" s="682" t="s">
        <v>65</v>
      </c>
      <c r="K135" s="683" t="s">
        <v>536</v>
      </c>
      <c r="L135" s="681" t="s">
        <v>64</v>
      </c>
      <c r="M135" s="682" t="s">
        <v>65</v>
      </c>
      <c r="N135" s="683" t="s">
        <v>61</v>
      </c>
      <c r="O135" s="681" t="s">
        <v>64</v>
      </c>
      <c r="P135" s="682" t="s">
        <v>65</v>
      </c>
      <c r="Q135" s="683" t="s">
        <v>61</v>
      </c>
      <c r="R135" s="681" t="s">
        <v>64</v>
      </c>
      <c r="S135" s="809" t="s">
        <v>65</v>
      </c>
    </row>
    <row r="136" spans="2:19" s="670" customFormat="1" ht="15" customHeight="1">
      <c r="B136" s="810" t="s">
        <v>237</v>
      </c>
      <c r="C136" s="811">
        <v>2180</v>
      </c>
      <c r="D136" s="812"/>
      <c r="E136" s="813" t="s">
        <v>238</v>
      </c>
      <c r="F136" s="811">
        <v>30</v>
      </c>
      <c r="G136" s="764"/>
      <c r="H136" s="813" t="s">
        <v>238</v>
      </c>
      <c r="I136" s="811">
        <v>50</v>
      </c>
      <c r="J136" s="764"/>
      <c r="K136" s="813" t="s">
        <v>238</v>
      </c>
      <c r="L136" s="811">
        <v>20</v>
      </c>
      <c r="M136" s="764"/>
      <c r="N136" s="813"/>
      <c r="O136" s="811"/>
      <c r="P136" s="764"/>
      <c r="Q136" s="813" t="s">
        <v>238</v>
      </c>
      <c r="R136" s="811">
        <v>60</v>
      </c>
      <c r="S136" s="814"/>
    </row>
    <row r="137" spans="2:19" s="670" customFormat="1" ht="15" customHeight="1">
      <c r="B137" s="810" t="s">
        <v>239</v>
      </c>
      <c r="C137" s="811">
        <v>2150</v>
      </c>
      <c r="D137" s="812"/>
      <c r="E137" s="813" t="s">
        <v>240</v>
      </c>
      <c r="F137" s="811">
        <v>30</v>
      </c>
      <c r="G137" s="764"/>
      <c r="H137" s="813" t="s">
        <v>240</v>
      </c>
      <c r="I137" s="811">
        <v>30</v>
      </c>
      <c r="J137" s="764"/>
      <c r="K137" s="813" t="s">
        <v>240</v>
      </c>
      <c r="L137" s="811">
        <v>20</v>
      </c>
      <c r="M137" s="764"/>
      <c r="N137" s="813"/>
      <c r="O137" s="816"/>
      <c r="P137" s="764"/>
      <c r="Q137" s="813" t="s">
        <v>240</v>
      </c>
      <c r="R137" s="816">
        <v>20</v>
      </c>
      <c r="S137" s="817"/>
    </row>
    <row r="138" spans="2:19" s="670" customFormat="1" ht="15" customHeight="1">
      <c r="B138" s="810" t="s">
        <v>241</v>
      </c>
      <c r="C138" s="811">
        <v>760</v>
      </c>
      <c r="D138" s="812"/>
      <c r="E138" s="813" t="s">
        <v>242</v>
      </c>
      <c r="F138" s="811">
        <v>10</v>
      </c>
      <c r="G138" s="764"/>
      <c r="H138" s="813" t="s">
        <v>242</v>
      </c>
      <c r="I138" s="811">
        <v>10</v>
      </c>
      <c r="J138" s="764"/>
      <c r="K138" s="813" t="s">
        <v>242</v>
      </c>
      <c r="L138" s="811">
        <v>10</v>
      </c>
      <c r="M138" s="764"/>
      <c r="N138" s="813"/>
      <c r="O138" s="816"/>
      <c r="P138" s="764"/>
      <c r="Q138" s="813" t="s">
        <v>242</v>
      </c>
      <c r="R138" s="816">
        <v>10</v>
      </c>
      <c r="S138" s="817"/>
    </row>
    <row r="139" spans="2:19" s="670" customFormat="1" ht="15" customHeight="1">
      <c r="B139" s="810"/>
      <c r="C139" s="811"/>
      <c r="D139" s="812"/>
      <c r="E139" s="813"/>
      <c r="F139" s="816"/>
      <c r="G139" s="821"/>
      <c r="H139" s="813"/>
      <c r="I139" s="811"/>
      <c r="J139" s="764"/>
      <c r="K139" s="813"/>
      <c r="L139" s="811"/>
      <c r="M139" s="764"/>
      <c r="N139" s="813"/>
      <c r="O139" s="816"/>
      <c r="P139" s="764"/>
      <c r="Q139" s="813"/>
      <c r="R139" s="816"/>
      <c r="S139" s="817"/>
    </row>
    <row r="140" spans="2:19" s="670" customFormat="1" ht="15" customHeight="1">
      <c r="B140" s="810"/>
      <c r="C140" s="811"/>
      <c r="D140" s="764"/>
      <c r="E140" s="818"/>
      <c r="F140" s="819"/>
      <c r="G140" s="823"/>
      <c r="H140" s="813"/>
      <c r="I140" s="811"/>
      <c r="J140" s="764"/>
      <c r="K140" s="813"/>
      <c r="L140" s="811"/>
      <c r="M140" s="764"/>
      <c r="N140" s="818"/>
      <c r="O140" s="819"/>
      <c r="P140" s="764"/>
      <c r="Q140" s="813"/>
      <c r="R140" s="816"/>
      <c r="S140" s="824"/>
    </row>
    <row r="141" spans="2:19" s="670" customFormat="1" ht="15" customHeight="1">
      <c r="B141" s="810"/>
      <c r="C141" s="811"/>
      <c r="D141" s="764"/>
      <c r="E141" s="818"/>
      <c r="F141" s="819"/>
      <c r="G141" s="823"/>
      <c r="H141" s="813"/>
      <c r="I141" s="811"/>
      <c r="J141" s="764"/>
      <c r="K141" s="813"/>
      <c r="L141" s="811"/>
      <c r="M141" s="764"/>
      <c r="N141" s="818"/>
      <c r="O141" s="819"/>
      <c r="P141" s="764"/>
      <c r="Q141" s="813"/>
      <c r="R141" s="816"/>
      <c r="S141" s="824"/>
    </row>
    <row r="142" spans="2:19" s="670" customFormat="1" ht="15" customHeight="1">
      <c r="B142" s="810"/>
      <c r="C142" s="811"/>
      <c r="D142" s="764"/>
      <c r="E142" s="818"/>
      <c r="F142" s="819"/>
      <c r="G142" s="823"/>
      <c r="H142" s="813"/>
      <c r="I142" s="816"/>
      <c r="J142" s="821"/>
      <c r="K142" s="813"/>
      <c r="L142" s="811"/>
      <c r="M142" s="764"/>
      <c r="N142" s="818"/>
      <c r="O142" s="819"/>
      <c r="P142" s="764"/>
      <c r="Q142" s="813"/>
      <c r="R142" s="816"/>
      <c r="S142" s="824"/>
    </row>
    <row r="143" spans="2:19" s="670" customFormat="1" ht="15" customHeight="1">
      <c r="B143" s="810"/>
      <c r="C143" s="811"/>
      <c r="D143" s="764"/>
      <c r="E143" s="818"/>
      <c r="F143" s="819"/>
      <c r="G143" s="823"/>
      <c r="H143" s="818"/>
      <c r="I143" s="819"/>
      <c r="J143" s="823"/>
      <c r="K143" s="818"/>
      <c r="L143" s="819"/>
      <c r="M143" s="823"/>
      <c r="N143" s="818"/>
      <c r="O143" s="819"/>
      <c r="P143" s="823"/>
      <c r="Q143" s="818"/>
      <c r="R143" s="819"/>
      <c r="S143" s="826"/>
    </row>
    <row r="144" spans="2:19" s="670" customFormat="1" ht="15" customHeight="1">
      <c r="B144" s="810"/>
      <c r="C144" s="811"/>
      <c r="D144" s="764"/>
      <c r="E144" s="818"/>
      <c r="F144" s="819"/>
      <c r="G144" s="823"/>
      <c r="H144" s="818"/>
      <c r="I144" s="819"/>
      <c r="J144" s="823"/>
      <c r="K144" s="818"/>
      <c r="L144" s="819"/>
      <c r="M144" s="823"/>
      <c r="N144" s="818"/>
      <c r="O144" s="819"/>
      <c r="P144" s="823"/>
      <c r="Q144" s="818"/>
      <c r="R144" s="819"/>
      <c r="S144" s="826"/>
    </row>
    <row r="145" spans="2:19" s="670" customFormat="1" ht="15" customHeight="1">
      <c r="B145" s="825"/>
      <c r="C145" s="819"/>
      <c r="D145" s="823"/>
      <c r="E145" s="818"/>
      <c r="F145" s="819"/>
      <c r="G145" s="823"/>
      <c r="H145" s="818"/>
      <c r="I145" s="819"/>
      <c r="J145" s="823"/>
      <c r="K145" s="818"/>
      <c r="L145" s="819"/>
      <c r="M145" s="823"/>
      <c r="N145" s="818"/>
      <c r="O145" s="819"/>
      <c r="P145" s="823"/>
      <c r="Q145" s="818"/>
      <c r="R145" s="819"/>
      <c r="S145" s="826"/>
    </row>
    <row r="146" spans="2:19" s="670" customFormat="1" ht="15" customHeight="1" thickBot="1">
      <c r="B146" s="827" t="s">
        <v>532</v>
      </c>
      <c r="C146" s="828">
        <f>SUM(C136:C145)</f>
        <v>5090</v>
      </c>
      <c r="D146" s="829">
        <f>SUM(D136:D145)</f>
        <v>0</v>
      </c>
      <c r="E146" s="830" t="s">
        <v>532</v>
      </c>
      <c r="F146" s="828">
        <f>SUM(F136:F145)</f>
        <v>70</v>
      </c>
      <c r="G146" s="829">
        <f>SUM(G136:G145)</f>
        <v>0</v>
      </c>
      <c r="H146" s="830" t="s">
        <v>532</v>
      </c>
      <c r="I146" s="828">
        <f>SUM(I136:I145)</f>
        <v>90</v>
      </c>
      <c r="J146" s="829">
        <f>SUM(J136:J145)</f>
        <v>0</v>
      </c>
      <c r="K146" s="830" t="s">
        <v>532</v>
      </c>
      <c r="L146" s="828">
        <f>SUM(L136:L145)</f>
        <v>50</v>
      </c>
      <c r="M146" s="829">
        <f>SUM(M136:M145)</f>
        <v>0</v>
      </c>
      <c r="N146" s="830" t="s">
        <v>532</v>
      </c>
      <c r="O146" s="854">
        <f>SUM(O136:O145)</f>
        <v>0</v>
      </c>
      <c r="P146" s="829">
        <f>SUM(P136:P145)</f>
        <v>0</v>
      </c>
      <c r="Q146" s="830" t="s">
        <v>532</v>
      </c>
      <c r="R146" s="854">
        <f>SUM(R136:R145)</f>
        <v>90</v>
      </c>
      <c r="S146" s="855">
        <f>SUM(S136:S145)</f>
        <v>0</v>
      </c>
    </row>
    <row r="147" spans="2:19" s="670" customFormat="1" ht="15" customHeight="1" thickBot="1">
      <c r="B147" s="832"/>
      <c r="C147" s="660"/>
      <c r="D147" s="843"/>
      <c r="E147" s="797"/>
      <c r="F147" s="660"/>
      <c r="G147" s="843"/>
      <c r="H147" s="797"/>
      <c r="I147" s="660"/>
      <c r="J147" s="843"/>
      <c r="K147" s="797"/>
      <c r="L147" s="660"/>
      <c r="M147" s="843"/>
      <c r="N147" s="660"/>
      <c r="O147" s="1246"/>
      <c r="P147" s="1247"/>
      <c r="Q147" s="660"/>
      <c r="R147" s="1241">
        <v>46054</v>
      </c>
      <c r="S147" s="1242"/>
    </row>
    <row r="148" spans="2:19" s="648" customFormat="1" ht="21" customHeight="1">
      <c r="B148" s="635" t="s">
        <v>42</v>
      </c>
      <c r="C148" s="638"/>
      <c r="D148" s="637"/>
      <c r="E148" s="636"/>
      <c r="F148" s="638"/>
      <c r="G148" s="638"/>
      <c r="H148" s="636"/>
      <c r="I148" s="639" t="s">
        <v>43</v>
      </c>
      <c r="J148" s="640"/>
      <c r="K148" s="641"/>
      <c r="L148" s="642"/>
      <c r="M148" s="643"/>
      <c r="N148" s="644"/>
      <c r="O148" s="645" t="s">
        <v>44</v>
      </c>
      <c r="P148" s="646"/>
      <c r="Q148" s="636"/>
      <c r="R148" s="646"/>
      <c r="S148" s="647"/>
    </row>
    <row r="149" spans="2:19" s="648" customFormat="1" ht="21" customHeight="1" thickBot="1">
      <c r="B149" s="649" t="s">
        <v>45</v>
      </c>
      <c r="C149" s="857"/>
      <c r="D149" s="651">
        <f>全紙計算!T33</f>
        <v>0</v>
      </c>
      <c r="E149" s="652"/>
      <c r="F149" s="653"/>
      <c r="G149" s="653"/>
      <c r="H149" s="652"/>
      <c r="I149" s="654" t="s">
        <v>46</v>
      </c>
      <c r="J149" s="655"/>
      <c r="K149" s="652"/>
      <c r="L149" s="653"/>
      <c r="M149" s="656"/>
      <c r="N149" s="657"/>
      <c r="O149" s="658" t="s">
        <v>47</v>
      </c>
      <c r="P149" s="1238"/>
      <c r="Q149" s="1239"/>
      <c r="R149" s="1239"/>
      <c r="S149" s="1240"/>
    </row>
    <row r="150" spans="2:19" s="670" customFormat="1" ht="15" customHeight="1">
      <c r="B150" s="797"/>
      <c r="C150" s="833"/>
      <c r="D150" s="834"/>
      <c r="E150" s="835"/>
      <c r="F150" s="836"/>
      <c r="G150" s="834"/>
      <c r="H150" s="835"/>
      <c r="I150" s="836"/>
      <c r="J150" s="834"/>
      <c r="K150" s="835"/>
      <c r="L150" s="836"/>
      <c r="M150" s="834"/>
      <c r="N150" s="835"/>
      <c r="O150" s="858"/>
      <c r="P150" s="798"/>
      <c r="Q150" s="835"/>
      <c r="R150" s="858"/>
      <c r="S150" s="798"/>
    </row>
    <row r="151" spans="2:19" s="670" customFormat="1" ht="18.75" customHeight="1">
      <c r="B151" s="747" t="s">
        <v>243</v>
      </c>
      <c r="C151" s="838"/>
      <c r="D151" s="666" t="s">
        <v>49</v>
      </c>
      <c r="E151" s="666">
        <f>D160+G160+J160+M160+P160+S160</f>
        <v>0</v>
      </c>
      <c r="F151" s="666" t="s">
        <v>229</v>
      </c>
      <c r="G151" s="666">
        <f>全紙計算!S11</f>
        <v>5800</v>
      </c>
      <c r="H151" s="799"/>
      <c r="I151" s="839"/>
      <c r="J151" s="840"/>
      <c r="K151" s="841"/>
      <c r="L151" s="842"/>
      <c r="M151" s="840"/>
      <c r="N151" s="841" t="s">
        <v>54</v>
      </c>
      <c r="O151" s="859"/>
      <c r="P151" s="800"/>
      <c r="Q151" s="841"/>
      <c r="R151" s="859"/>
      <c r="S151" s="800"/>
    </row>
    <row r="152" spans="2:19" s="659" customFormat="1" ht="12" customHeight="1" thickBot="1">
      <c r="B152" s="672"/>
      <c r="C152" s="660"/>
      <c r="D152" s="843"/>
      <c r="E152" s="660"/>
      <c r="F152" s="660"/>
      <c r="G152" s="843"/>
      <c r="H152" s="660"/>
      <c r="I152" s="660"/>
      <c r="J152" s="843"/>
      <c r="K152" s="660"/>
      <c r="L152" s="660"/>
      <c r="M152" s="843"/>
      <c r="N152" s="660"/>
      <c r="O152" s="661"/>
      <c r="P152" s="662"/>
      <c r="Q152" s="660"/>
      <c r="R152" s="661"/>
      <c r="S152" s="662"/>
    </row>
    <row r="153" spans="2:19" s="670" customFormat="1" ht="15" customHeight="1">
      <c r="B153" s="801" t="s">
        <v>530</v>
      </c>
      <c r="C153" s="844"/>
      <c r="D153" s="845"/>
      <c r="E153" s="804" t="s">
        <v>457</v>
      </c>
      <c r="F153" s="844"/>
      <c r="G153" s="845"/>
      <c r="H153" s="804" t="s">
        <v>472</v>
      </c>
      <c r="I153" s="844"/>
      <c r="J153" s="846"/>
      <c r="K153" s="804" t="s">
        <v>473</v>
      </c>
      <c r="L153" s="844"/>
      <c r="M153" s="846"/>
      <c r="N153" s="806" t="s">
        <v>458</v>
      </c>
      <c r="O153" s="802"/>
      <c r="P153" s="805"/>
      <c r="Q153" s="751" t="s">
        <v>60</v>
      </c>
      <c r="R153" s="752"/>
      <c r="S153" s="807"/>
    </row>
    <row r="154" spans="2:19" s="670" customFormat="1" ht="15" customHeight="1">
      <c r="B154" s="860" t="s">
        <v>61</v>
      </c>
      <c r="C154" s="681" t="s">
        <v>64</v>
      </c>
      <c r="D154" s="682" t="s">
        <v>65</v>
      </c>
      <c r="E154" s="683" t="s">
        <v>61</v>
      </c>
      <c r="F154" s="681" t="s">
        <v>64</v>
      </c>
      <c r="G154" s="684" t="s">
        <v>65</v>
      </c>
      <c r="H154" s="683" t="s">
        <v>61</v>
      </c>
      <c r="I154" s="681" t="s">
        <v>64</v>
      </c>
      <c r="J154" s="682" t="s">
        <v>65</v>
      </c>
      <c r="K154" s="683" t="s">
        <v>61</v>
      </c>
      <c r="L154" s="681" t="s">
        <v>64</v>
      </c>
      <c r="M154" s="682" t="s">
        <v>65</v>
      </c>
      <c r="N154" s="683" t="s">
        <v>61</v>
      </c>
      <c r="O154" s="681" t="s">
        <v>64</v>
      </c>
      <c r="P154" s="682" t="s">
        <v>65</v>
      </c>
      <c r="Q154" s="683" t="s">
        <v>61</v>
      </c>
      <c r="R154" s="681" t="s">
        <v>64</v>
      </c>
      <c r="S154" s="809" t="s">
        <v>65</v>
      </c>
    </row>
    <row r="155" spans="2:19" s="670" customFormat="1" ht="15" customHeight="1">
      <c r="B155" s="861" t="s">
        <v>244</v>
      </c>
      <c r="C155" s="811">
        <v>2350</v>
      </c>
      <c r="D155" s="812"/>
      <c r="E155" s="813" t="s">
        <v>244</v>
      </c>
      <c r="F155" s="811">
        <v>160</v>
      </c>
      <c r="G155" s="764"/>
      <c r="H155" s="813" t="s">
        <v>245</v>
      </c>
      <c r="I155" s="811">
        <v>110</v>
      </c>
      <c r="J155" s="764"/>
      <c r="K155" s="813" t="s">
        <v>245</v>
      </c>
      <c r="L155" s="811">
        <v>50</v>
      </c>
      <c r="M155" s="764"/>
      <c r="N155" s="813"/>
      <c r="O155" s="811"/>
      <c r="P155" s="764"/>
      <c r="Q155" s="813" t="s">
        <v>245</v>
      </c>
      <c r="R155" s="811">
        <v>80</v>
      </c>
      <c r="S155" s="814"/>
    </row>
    <row r="156" spans="2:19" s="670" customFormat="1" ht="15" customHeight="1">
      <c r="B156" s="861" t="s">
        <v>246</v>
      </c>
      <c r="C156" s="811">
        <v>1460</v>
      </c>
      <c r="D156" s="812"/>
      <c r="E156" s="813" t="s">
        <v>245</v>
      </c>
      <c r="F156" s="811">
        <v>50</v>
      </c>
      <c r="G156" s="764"/>
      <c r="H156" s="813" t="s">
        <v>247</v>
      </c>
      <c r="I156" s="811">
        <v>30</v>
      </c>
      <c r="J156" s="764"/>
      <c r="K156" s="813" t="s">
        <v>247</v>
      </c>
      <c r="L156" s="811">
        <v>10</v>
      </c>
      <c r="M156" s="764"/>
      <c r="N156" s="813"/>
      <c r="O156" s="816"/>
      <c r="P156" s="764"/>
      <c r="Q156" s="813" t="s">
        <v>247</v>
      </c>
      <c r="R156" s="816">
        <v>30</v>
      </c>
      <c r="S156" s="817"/>
    </row>
    <row r="157" spans="2:19" s="670" customFormat="1" ht="15" customHeight="1">
      <c r="B157" s="861" t="s">
        <v>248</v>
      </c>
      <c r="C157" s="811">
        <v>1380</v>
      </c>
      <c r="D157" s="812"/>
      <c r="E157" s="813" t="s">
        <v>249</v>
      </c>
      <c r="F157" s="811">
        <v>30</v>
      </c>
      <c r="G157" s="764"/>
      <c r="H157" s="813" t="s">
        <v>249</v>
      </c>
      <c r="I157" s="811">
        <v>30</v>
      </c>
      <c r="J157" s="764"/>
      <c r="K157" s="813" t="s">
        <v>249</v>
      </c>
      <c r="L157" s="811">
        <v>10</v>
      </c>
      <c r="M157" s="764"/>
      <c r="N157" s="818"/>
      <c r="O157" s="819"/>
      <c r="P157" s="764"/>
      <c r="Q157" s="813" t="s">
        <v>249</v>
      </c>
      <c r="R157" s="816">
        <v>20</v>
      </c>
      <c r="S157" s="817"/>
    </row>
    <row r="158" spans="2:19" s="670" customFormat="1" ht="15" customHeight="1">
      <c r="B158" s="861"/>
      <c r="C158" s="811"/>
      <c r="D158" s="764"/>
      <c r="E158" s="813"/>
      <c r="F158" s="811"/>
      <c r="G158" s="764"/>
      <c r="H158" s="813"/>
      <c r="I158" s="811"/>
      <c r="J158" s="764"/>
      <c r="K158" s="813"/>
      <c r="L158" s="816"/>
      <c r="M158" s="821"/>
      <c r="N158" s="818"/>
      <c r="O158" s="819"/>
      <c r="P158" s="821"/>
      <c r="Q158" s="813"/>
      <c r="R158" s="816"/>
      <c r="S158" s="824"/>
    </row>
    <row r="159" spans="2:19" s="670" customFormat="1" ht="15" customHeight="1">
      <c r="B159" s="862"/>
      <c r="C159" s="819"/>
      <c r="D159" s="823"/>
      <c r="E159" s="818"/>
      <c r="F159" s="819"/>
      <c r="G159" s="823"/>
      <c r="H159" s="818"/>
      <c r="I159" s="819"/>
      <c r="J159" s="823"/>
      <c r="K159" s="818"/>
      <c r="L159" s="819"/>
      <c r="M159" s="823"/>
      <c r="N159" s="818"/>
      <c r="O159" s="819"/>
      <c r="P159" s="823"/>
      <c r="Q159" s="818"/>
      <c r="R159" s="819"/>
      <c r="S159" s="826"/>
    </row>
    <row r="160" spans="2:19" s="670" customFormat="1" ht="15" customHeight="1" thickBot="1">
      <c r="B160" s="863" t="s">
        <v>532</v>
      </c>
      <c r="C160" s="828">
        <f>SUM(C155:C159)</f>
        <v>5190</v>
      </c>
      <c r="D160" s="829">
        <f>SUM(D155:D159)</f>
        <v>0</v>
      </c>
      <c r="E160" s="830" t="s">
        <v>532</v>
      </c>
      <c r="F160" s="828">
        <f>SUM(F155:F159)</f>
        <v>240</v>
      </c>
      <c r="G160" s="829">
        <f>SUM(G155:G159)</f>
        <v>0</v>
      </c>
      <c r="H160" s="830" t="s">
        <v>532</v>
      </c>
      <c r="I160" s="828">
        <f>SUM(I155:I159)</f>
        <v>170</v>
      </c>
      <c r="J160" s="829">
        <f>SUM(J155:J159)</f>
        <v>0</v>
      </c>
      <c r="K160" s="830" t="s">
        <v>532</v>
      </c>
      <c r="L160" s="828">
        <f>SUM(L155:L159)</f>
        <v>70</v>
      </c>
      <c r="M160" s="829">
        <f>SUM(M155:M159)</f>
        <v>0</v>
      </c>
      <c r="N160" s="830" t="s">
        <v>532</v>
      </c>
      <c r="O160" s="828">
        <f>SUM(O155:O159)</f>
        <v>0</v>
      </c>
      <c r="P160" s="829">
        <f>SUM(P155:P159)</f>
        <v>0</v>
      </c>
      <c r="Q160" s="830" t="s">
        <v>532</v>
      </c>
      <c r="R160" s="828">
        <f>SUM(R155:R159)</f>
        <v>130</v>
      </c>
      <c r="S160" s="831">
        <f>SUM(S155:S159)</f>
        <v>0</v>
      </c>
    </row>
    <row r="161" spans="2:19" s="670" customFormat="1" ht="15" customHeight="1">
      <c r="B161" s="864"/>
      <c r="C161" s="833"/>
      <c r="D161" s="834"/>
      <c r="E161" s="835"/>
      <c r="F161" s="836"/>
      <c r="G161" s="834"/>
      <c r="H161" s="835"/>
      <c r="I161" s="836"/>
      <c r="J161" s="834"/>
      <c r="K161" s="835"/>
      <c r="L161" s="836"/>
      <c r="M161" s="834"/>
      <c r="N161" s="835"/>
      <c r="O161" s="836"/>
      <c r="P161" s="834"/>
      <c r="Q161" s="835"/>
      <c r="R161" s="836"/>
      <c r="S161" s="834"/>
    </row>
    <row r="162" spans="2:19" s="670" customFormat="1" ht="15" customHeight="1">
      <c r="B162" s="797"/>
      <c r="C162" s="833"/>
      <c r="D162" s="834"/>
      <c r="E162" s="835"/>
      <c r="F162" s="836"/>
      <c r="G162" s="834"/>
      <c r="H162" s="835"/>
      <c r="I162" s="836"/>
      <c r="J162" s="834"/>
      <c r="K162" s="835"/>
      <c r="L162" s="836"/>
      <c r="M162" s="834"/>
      <c r="N162" s="835"/>
      <c r="O162" s="836"/>
      <c r="P162" s="834"/>
      <c r="Q162" s="835"/>
      <c r="R162" s="836"/>
      <c r="S162" s="834"/>
    </row>
    <row r="163" spans="2:19" s="670" customFormat="1" ht="18.75" customHeight="1">
      <c r="B163" s="747" t="s">
        <v>250</v>
      </c>
      <c r="C163" s="838"/>
      <c r="D163" s="666" t="s">
        <v>49</v>
      </c>
      <c r="E163" s="666">
        <f>D170+G170+J170+M170+P170+S170</f>
        <v>0</v>
      </c>
      <c r="F163" s="666" t="s">
        <v>229</v>
      </c>
      <c r="G163" s="666">
        <f>全紙計算!S12</f>
        <v>3550</v>
      </c>
      <c r="H163" s="799"/>
      <c r="I163" s="839"/>
      <c r="J163" s="840"/>
      <c r="K163" s="841"/>
      <c r="L163" s="842"/>
      <c r="M163" s="840"/>
      <c r="N163" s="841" t="s">
        <v>54</v>
      </c>
      <c r="O163" s="842"/>
      <c r="P163" s="840"/>
      <c r="Q163" s="841"/>
      <c r="R163" s="842"/>
      <c r="S163" s="840"/>
    </row>
    <row r="164" spans="2:19" s="659" customFormat="1" ht="12" customHeight="1" thickBot="1">
      <c r="B164" s="672"/>
      <c r="C164" s="660"/>
      <c r="D164" s="843"/>
      <c r="E164" s="660"/>
      <c r="F164" s="660"/>
      <c r="G164" s="843"/>
      <c r="H164" s="660"/>
      <c r="I164" s="660"/>
      <c r="J164" s="843"/>
      <c r="K164" s="660"/>
      <c r="L164" s="660"/>
      <c r="M164" s="843"/>
      <c r="N164" s="660"/>
      <c r="O164" s="660"/>
      <c r="P164" s="843"/>
      <c r="Q164" s="660"/>
      <c r="R164" s="660"/>
      <c r="S164" s="843"/>
    </row>
    <row r="165" spans="2:19" s="670" customFormat="1" ht="15" customHeight="1">
      <c r="B165" s="801" t="s">
        <v>530</v>
      </c>
      <c r="C165" s="844"/>
      <c r="D165" s="845"/>
      <c r="E165" s="804" t="s">
        <v>457</v>
      </c>
      <c r="F165" s="844"/>
      <c r="G165" s="845"/>
      <c r="H165" s="804" t="s">
        <v>472</v>
      </c>
      <c r="I165" s="844"/>
      <c r="J165" s="846"/>
      <c r="K165" s="804" t="s">
        <v>473</v>
      </c>
      <c r="L165" s="844"/>
      <c r="M165" s="846"/>
      <c r="N165" s="806" t="s">
        <v>458</v>
      </c>
      <c r="O165" s="844"/>
      <c r="P165" s="846"/>
      <c r="Q165" s="751" t="s">
        <v>60</v>
      </c>
      <c r="R165" s="847"/>
      <c r="S165" s="848"/>
    </row>
    <row r="166" spans="2:19" s="670" customFormat="1" ht="15" customHeight="1">
      <c r="B166" s="860" t="s">
        <v>61</v>
      </c>
      <c r="C166" s="681" t="s">
        <v>64</v>
      </c>
      <c r="D166" s="682" t="s">
        <v>65</v>
      </c>
      <c r="E166" s="683" t="s">
        <v>61</v>
      </c>
      <c r="F166" s="681" t="s">
        <v>64</v>
      </c>
      <c r="G166" s="684" t="s">
        <v>65</v>
      </c>
      <c r="H166" s="683" t="s">
        <v>61</v>
      </c>
      <c r="I166" s="681" t="s">
        <v>64</v>
      </c>
      <c r="J166" s="682" t="s">
        <v>65</v>
      </c>
      <c r="K166" s="683" t="s">
        <v>61</v>
      </c>
      <c r="L166" s="681" t="s">
        <v>64</v>
      </c>
      <c r="M166" s="682" t="s">
        <v>65</v>
      </c>
      <c r="N166" s="683" t="s">
        <v>61</v>
      </c>
      <c r="O166" s="681" t="s">
        <v>64</v>
      </c>
      <c r="P166" s="682" t="s">
        <v>65</v>
      </c>
      <c r="Q166" s="683" t="s">
        <v>61</v>
      </c>
      <c r="R166" s="681" t="s">
        <v>64</v>
      </c>
      <c r="S166" s="809" t="s">
        <v>65</v>
      </c>
    </row>
    <row r="167" spans="2:19" s="670" customFormat="1" ht="15" customHeight="1">
      <c r="B167" s="861" t="s">
        <v>251</v>
      </c>
      <c r="C167" s="811">
        <v>3290</v>
      </c>
      <c r="D167" s="812"/>
      <c r="E167" s="813" t="s">
        <v>251</v>
      </c>
      <c r="F167" s="811">
        <v>160</v>
      </c>
      <c r="G167" s="764"/>
      <c r="H167" s="813" t="s">
        <v>252</v>
      </c>
      <c r="I167" s="811">
        <v>50</v>
      </c>
      <c r="J167" s="764"/>
      <c r="K167" s="813" t="s">
        <v>252</v>
      </c>
      <c r="L167" s="811">
        <v>10</v>
      </c>
      <c r="M167" s="764"/>
      <c r="N167" s="813"/>
      <c r="O167" s="811"/>
      <c r="P167" s="764"/>
      <c r="Q167" s="813" t="s">
        <v>252</v>
      </c>
      <c r="R167" s="811">
        <v>40</v>
      </c>
      <c r="S167" s="814"/>
    </row>
    <row r="168" spans="2:19" s="670" customFormat="1" ht="15" customHeight="1">
      <c r="B168" s="861"/>
      <c r="C168" s="811"/>
      <c r="D168" s="764"/>
      <c r="E168" s="818"/>
      <c r="F168" s="819"/>
      <c r="G168" s="823"/>
      <c r="H168" s="818"/>
      <c r="I168" s="819"/>
      <c r="J168" s="823"/>
      <c r="K168" s="813"/>
      <c r="L168" s="816"/>
      <c r="M168" s="821"/>
      <c r="N168" s="818"/>
      <c r="O168" s="819"/>
      <c r="P168" s="821"/>
      <c r="Q168" s="818"/>
      <c r="R168" s="819"/>
      <c r="S168" s="826"/>
    </row>
    <row r="169" spans="2:19" s="670" customFormat="1" ht="15" customHeight="1">
      <c r="B169" s="862"/>
      <c r="C169" s="819"/>
      <c r="D169" s="823"/>
      <c r="E169" s="818"/>
      <c r="F169" s="819"/>
      <c r="G169" s="823"/>
      <c r="H169" s="818"/>
      <c r="I169" s="819"/>
      <c r="J169" s="823"/>
      <c r="K169" s="818"/>
      <c r="L169" s="819"/>
      <c r="M169" s="823"/>
      <c r="N169" s="818"/>
      <c r="O169" s="819"/>
      <c r="P169" s="823"/>
      <c r="Q169" s="818"/>
      <c r="R169" s="819"/>
      <c r="S169" s="826"/>
    </row>
    <row r="170" spans="2:19" s="670" customFormat="1" ht="15" customHeight="1" thickBot="1">
      <c r="B170" s="863" t="s">
        <v>532</v>
      </c>
      <c r="C170" s="828">
        <f>SUM(C167:C169)</f>
        <v>3290</v>
      </c>
      <c r="D170" s="829">
        <f>SUM(D167:D169)</f>
        <v>0</v>
      </c>
      <c r="E170" s="830" t="s">
        <v>532</v>
      </c>
      <c r="F170" s="828">
        <f>SUM(F167:F169)</f>
        <v>160</v>
      </c>
      <c r="G170" s="829">
        <f>SUM(G167:G169)</f>
        <v>0</v>
      </c>
      <c r="H170" s="830" t="s">
        <v>532</v>
      </c>
      <c r="I170" s="828">
        <f>SUM(I167:I169)</f>
        <v>50</v>
      </c>
      <c r="J170" s="829">
        <f>SUM(J167:J169)</f>
        <v>0</v>
      </c>
      <c r="K170" s="830" t="s">
        <v>532</v>
      </c>
      <c r="L170" s="828">
        <f>SUM(L167:L169)</f>
        <v>10</v>
      </c>
      <c r="M170" s="829">
        <f>SUM(M167:M169)</f>
        <v>0</v>
      </c>
      <c r="N170" s="830" t="s">
        <v>532</v>
      </c>
      <c r="O170" s="828">
        <f>SUM(O167:O169)</f>
        <v>0</v>
      </c>
      <c r="P170" s="829">
        <f>SUM(P167:P169)</f>
        <v>0</v>
      </c>
      <c r="Q170" s="830" t="s">
        <v>532</v>
      </c>
      <c r="R170" s="828">
        <f>SUM(R167:R169)</f>
        <v>40</v>
      </c>
      <c r="S170" s="831">
        <f>SUM(S167:S169)</f>
        <v>0</v>
      </c>
    </row>
    <row r="171" spans="2:19" s="868" customFormat="1" ht="15" customHeight="1">
      <c r="B171" s="865"/>
      <c r="C171" s="866"/>
      <c r="D171" s="867"/>
      <c r="E171" s="865"/>
      <c r="F171" s="866"/>
      <c r="G171" s="867"/>
      <c r="H171" s="865"/>
      <c r="I171" s="866"/>
      <c r="J171" s="867"/>
      <c r="K171" s="865"/>
      <c r="L171" s="866"/>
      <c r="M171" s="867"/>
      <c r="N171" s="865"/>
      <c r="O171" s="866"/>
      <c r="P171" s="867"/>
      <c r="Q171" s="865"/>
      <c r="R171" s="866"/>
      <c r="S171" s="867"/>
    </row>
    <row r="172" spans="2:19" s="868" customFormat="1" ht="13.2">
      <c r="B172" s="865"/>
      <c r="C172" s="866"/>
      <c r="D172" s="867"/>
      <c r="E172" s="865"/>
      <c r="F172" s="866"/>
      <c r="G172" s="867"/>
      <c r="H172" s="865"/>
      <c r="I172" s="866"/>
      <c r="J172" s="867"/>
      <c r="K172" s="865"/>
      <c r="L172" s="866"/>
      <c r="M172" s="867"/>
      <c r="N172" s="869"/>
      <c r="O172" s="870"/>
      <c r="P172" s="867"/>
      <c r="Q172" s="869"/>
      <c r="R172" s="870"/>
      <c r="S172" s="870"/>
    </row>
    <row r="173" spans="2:19" s="670" customFormat="1" ht="13.2">
      <c r="B173" s="797"/>
      <c r="C173" s="660"/>
      <c r="D173" s="843"/>
      <c r="E173" s="797"/>
      <c r="F173" s="660"/>
      <c r="G173" s="843"/>
      <c r="H173" s="797"/>
      <c r="I173" s="660"/>
      <c r="J173" s="843"/>
      <c r="K173" s="797"/>
      <c r="L173" s="660"/>
      <c r="M173" s="843"/>
      <c r="N173" s="797"/>
      <c r="O173" s="660"/>
      <c r="P173" s="843"/>
      <c r="Q173" s="797"/>
      <c r="R173" s="660"/>
      <c r="S173" s="843"/>
    </row>
    <row r="174" spans="2:19" s="670" customFormat="1" ht="21">
      <c r="B174" s="871" t="s">
        <v>253</v>
      </c>
      <c r="C174" s="659"/>
      <c r="D174" s="666" t="s">
        <v>49</v>
      </c>
      <c r="E174" s="666">
        <f>D182+G182+J182+M182+P182+S182</f>
        <v>0</v>
      </c>
      <c r="F174" s="666" t="s">
        <v>229</v>
      </c>
      <c r="G174" s="666">
        <f>全紙計算!S13</f>
        <v>4730</v>
      </c>
      <c r="H174" s="799"/>
      <c r="I174" s="872"/>
      <c r="J174" s="873"/>
      <c r="L174" s="659"/>
      <c r="M174" s="873"/>
      <c r="N174" s="670" t="s">
        <v>54</v>
      </c>
      <c r="O174" s="659"/>
      <c r="P174" s="873"/>
      <c r="R174" s="659"/>
      <c r="S174" s="873"/>
    </row>
    <row r="175" spans="2:19" s="659" customFormat="1" ht="12" customHeight="1" thickBot="1">
      <c r="B175" s="672"/>
      <c r="C175" s="660"/>
      <c r="D175" s="843"/>
      <c r="E175" s="660"/>
      <c r="F175" s="660"/>
      <c r="G175" s="843"/>
      <c r="H175" s="660"/>
      <c r="I175" s="660"/>
      <c r="J175" s="843"/>
      <c r="K175" s="660"/>
      <c r="L175" s="660"/>
      <c r="M175" s="843"/>
      <c r="N175" s="660"/>
      <c r="O175" s="660"/>
      <c r="P175" s="843"/>
      <c r="Q175" s="660"/>
      <c r="R175" s="660"/>
      <c r="S175" s="843"/>
    </row>
    <row r="176" spans="2:19" s="670" customFormat="1" ht="14.4">
      <c r="B176" s="801" t="s">
        <v>530</v>
      </c>
      <c r="C176" s="844"/>
      <c r="D176" s="845"/>
      <c r="E176" s="804" t="s">
        <v>457</v>
      </c>
      <c r="F176" s="844"/>
      <c r="G176" s="845"/>
      <c r="H176" s="804" t="s">
        <v>472</v>
      </c>
      <c r="I176" s="844"/>
      <c r="J176" s="846"/>
      <c r="K176" s="804" t="s">
        <v>473</v>
      </c>
      <c r="L176" s="844"/>
      <c r="M176" s="846"/>
      <c r="N176" s="806" t="s">
        <v>458</v>
      </c>
      <c r="O176" s="844"/>
      <c r="P176" s="846"/>
      <c r="Q176" s="751" t="s">
        <v>60</v>
      </c>
      <c r="R176" s="847"/>
      <c r="S176" s="848"/>
    </row>
    <row r="177" spans="2:19" s="670" customFormat="1" ht="15" customHeight="1">
      <c r="B177" s="860" t="s">
        <v>61</v>
      </c>
      <c r="C177" s="681" t="s">
        <v>64</v>
      </c>
      <c r="D177" s="682" t="s">
        <v>65</v>
      </c>
      <c r="E177" s="683" t="s">
        <v>61</v>
      </c>
      <c r="F177" s="681" t="s">
        <v>64</v>
      </c>
      <c r="G177" s="684" t="s">
        <v>65</v>
      </c>
      <c r="H177" s="683" t="s">
        <v>61</v>
      </c>
      <c r="I177" s="681" t="s">
        <v>64</v>
      </c>
      <c r="J177" s="682"/>
      <c r="K177" s="683" t="s">
        <v>61</v>
      </c>
      <c r="L177" s="681" t="s">
        <v>64</v>
      </c>
      <c r="M177" s="682"/>
      <c r="N177" s="683" t="s">
        <v>61</v>
      </c>
      <c r="O177" s="681" t="s">
        <v>64</v>
      </c>
      <c r="P177" s="682"/>
      <c r="Q177" s="683" t="s">
        <v>61</v>
      </c>
      <c r="R177" s="681" t="s">
        <v>64</v>
      </c>
      <c r="S177" s="809"/>
    </row>
    <row r="178" spans="2:19" s="670" customFormat="1" ht="15" customHeight="1">
      <c r="B178" s="810" t="s">
        <v>254</v>
      </c>
      <c r="C178" s="811">
        <v>2280</v>
      </c>
      <c r="D178" s="812"/>
      <c r="E178" s="813" t="s">
        <v>255</v>
      </c>
      <c r="F178" s="811">
        <v>80</v>
      </c>
      <c r="G178" s="764"/>
      <c r="H178" s="813" t="s">
        <v>255</v>
      </c>
      <c r="I178" s="811">
        <v>70</v>
      </c>
      <c r="J178" s="812"/>
      <c r="K178" s="813" t="s">
        <v>255</v>
      </c>
      <c r="L178" s="811">
        <v>20</v>
      </c>
      <c r="M178" s="764"/>
      <c r="N178" s="813"/>
      <c r="O178" s="811"/>
      <c r="P178" s="764"/>
      <c r="Q178" s="813" t="s">
        <v>255</v>
      </c>
      <c r="R178" s="811">
        <v>50</v>
      </c>
      <c r="S178" s="814"/>
    </row>
    <row r="179" spans="2:19" s="670" customFormat="1" ht="15" customHeight="1">
      <c r="B179" s="810" t="s">
        <v>256</v>
      </c>
      <c r="C179" s="811">
        <v>790</v>
      </c>
      <c r="D179" s="812"/>
      <c r="E179" s="813" t="s">
        <v>257</v>
      </c>
      <c r="F179" s="816">
        <v>20</v>
      </c>
      <c r="G179" s="821"/>
      <c r="H179" s="813" t="s">
        <v>257</v>
      </c>
      <c r="I179" s="811">
        <v>20</v>
      </c>
      <c r="J179" s="812"/>
      <c r="K179" s="813" t="s">
        <v>259</v>
      </c>
      <c r="L179" s="811">
        <v>10</v>
      </c>
      <c r="M179" s="764"/>
      <c r="N179" s="813"/>
      <c r="O179" s="811"/>
      <c r="P179" s="764"/>
      <c r="Q179" s="813" t="s">
        <v>257</v>
      </c>
      <c r="R179" s="811">
        <v>20</v>
      </c>
      <c r="S179" s="874"/>
    </row>
    <row r="180" spans="2:19" s="670" customFormat="1" ht="15" customHeight="1">
      <c r="B180" s="810" t="s">
        <v>258</v>
      </c>
      <c r="C180" s="811">
        <v>1270</v>
      </c>
      <c r="D180" s="812"/>
      <c r="E180" s="813" t="s">
        <v>259</v>
      </c>
      <c r="F180" s="816">
        <v>30</v>
      </c>
      <c r="G180" s="821"/>
      <c r="H180" s="813" t="s">
        <v>259</v>
      </c>
      <c r="I180" s="816">
        <v>40</v>
      </c>
      <c r="J180" s="875"/>
      <c r="K180" s="813"/>
      <c r="L180" s="816"/>
      <c r="M180" s="821"/>
      <c r="N180" s="813"/>
      <c r="O180" s="816"/>
      <c r="P180" s="821"/>
      <c r="Q180" s="813" t="s">
        <v>259</v>
      </c>
      <c r="R180" s="816">
        <v>30</v>
      </c>
      <c r="S180" s="817"/>
    </row>
    <row r="181" spans="2:19" s="670" customFormat="1" ht="15" customHeight="1">
      <c r="B181" s="825"/>
      <c r="C181" s="819"/>
      <c r="D181" s="823"/>
      <c r="E181" s="818"/>
      <c r="F181" s="819"/>
      <c r="G181" s="823"/>
      <c r="H181" s="818"/>
      <c r="I181" s="819"/>
      <c r="J181" s="823"/>
      <c r="K181" s="818"/>
      <c r="L181" s="819"/>
      <c r="M181" s="823"/>
      <c r="N181" s="818"/>
      <c r="O181" s="819"/>
      <c r="P181" s="823"/>
      <c r="Q181" s="813"/>
      <c r="R181" s="816"/>
      <c r="S181" s="824"/>
    </row>
    <row r="182" spans="2:19" s="670" customFormat="1" ht="15" customHeight="1" thickBot="1">
      <c r="B182" s="827" t="s">
        <v>532</v>
      </c>
      <c r="C182" s="828">
        <f>SUM(C178:C181)</f>
        <v>4340</v>
      </c>
      <c r="D182" s="828">
        <f>SUM(D178:D181)</f>
        <v>0</v>
      </c>
      <c r="E182" s="830" t="s">
        <v>532</v>
      </c>
      <c r="F182" s="828">
        <f>SUM(F178:F181)</f>
        <v>130</v>
      </c>
      <c r="G182" s="828">
        <f>SUM(G178:G181)</f>
        <v>0</v>
      </c>
      <c r="H182" s="830" t="s">
        <v>532</v>
      </c>
      <c r="I182" s="828">
        <f>SUM(I178:I181)</f>
        <v>130</v>
      </c>
      <c r="J182" s="828">
        <f>SUM(J178:J181)</f>
        <v>0</v>
      </c>
      <c r="K182" s="830" t="s">
        <v>532</v>
      </c>
      <c r="L182" s="828">
        <f>SUM(L178:L181)</f>
        <v>30</v>
      </c>
      <c r="M182" s="828">
        <f>SUM(M178:M181)</f>
        <v>0</v>
      </c>
      <c r="N182" s="830" t="s">
        <v>532</v>
      </c>
      <c r="O182" s="854">
        <f>SUM(O178:O181)</f>
        <v>0</v>
      </c>
      <c r="P182" s="828">
        <f>SUM(P178:P181)</f>
        <v>0</v>
      </c>
      <c r="Q182" s="830" t="s">
        <v>532</v>
      </c>
      <c r="R182" s="854">
        <f>SUM(R178:R181)</f>
        <v>100</v>
      </c>
      <c r="S182" s="876">
        <f>SUM(S178:S181)</f>
        <v>0</v>
      </c>
    </row>
    <row r="183" spans="2:19" s="670" customFormat="1" ht="15" customHeight="1">
      <c r="B183" s="877"/>
      <c r="C183" s="833"/>
      <c r="D183" s="834"/>
      <c r="E183" s="835"/>
      <c r="F183" s="836"/>
      <c r="G183" s="834"/>
      <c r="H183" s="835"/>
      <c r="I183" s="836"/>
      <c r="J183" s="834"/>
      <c r="K183" s="835"/>
      <c r="L183" s="836"/>
      <c r="M183" s="834"/>
      <c r="N183" s="660"/>
      <c r="O183" s="1246"/>
      <c r="P183" s="1247"/>
      <c r="Q183" s="660"/>
      <c r="R183" s="1241">
        <v>46054</v>
      </c>
      <c r="S183" s="1242"/>
    </row>
    <row r="184" spans="2:19" s="670" customFormat="1" ht="15" customHeight="1">
      <c r="B184" s="835"/>
      <c r="C184" s="833"/>
      <c r="D184" s="834"/>
      <c r="E184" s="835"/>
      <c r="F184" s="836"/>
      <c r="G184" s="834"/>
      <c r="H184" s="835"/>
      <c r="I184" s="836"/>
      <c r="J184" s="834"/>
      <c r="K184" s="835"/>
      <c r="L184" s="836"/>
      <c r="M184" s="834"/>
      <c r="N184" s="869"/>
      <c r="O184" s="869"/>
      <c r="P184" s="869"/>
      <c r="Q184" s="869"/>
      <c r="R184" s="869"/>
      <c r="S184" s="869"/>
    </row>
    <row r="185" spans="2:19" s="670" customFormat="1" ht="15" customHeight="1">
      <c r="B185" s="835"/>
      <c r="C185" s="833"/>
      <c r="D185" s="834"/>
      <c r="E185" s="835"/>
      <c r="F185" s="836"/>
      <c r="G185" s="834"/>
      <c r="H185" s="835"/>
      <c r="I185" s="836"/>
      <c r="J185" s="834"/>
      <c r="K185" s="835"/>
      <c r="L185" s="836"/>
      <c r="M185" s="834"/>
      <c r="N185" s="835"/>
      <c r="O185" s="858"/>
      <c r="P185" s="798"/>
      <c r="Q185" s="835"/>
      <c r="R185" s="858"/>
      <c r="S185" s="798"/>
    </row>
    <row r="186" spans="2:19" s="670" customFormat="1" ht="15" customHeight="1">
      <c r="B186" s="835"/>
      <c r="C186" s="833"/>
      <c r="D186" s="834"/>
      <c r="E186" s="835"/>
      <c r="F186" s="836"/>
      <c r="G186" s="834"/>
      <c r="H186" s="835"/>
      <c r="I186" s="836"/>
      <c r="J186" s="834"/>
      <c r="K186" s="835"/>
      <c r="L186" s="836"/>
      <c r="M186" s="834"/>
      <c r="N186" s="835"/>
      <c r="O186" s="858"/>
      <c r="P186" s="798"/>
      <c r="Q186" s="835"/>
      <c r="R186" s="858"/>
      <c r="S186" s="798"/>
    </row>
    <row r="187" spans="2:19" s="670" customFormat="1" ht="15" customHeight="1">
      <c r="B187" s="835"/>
      <c r="C187" s="833"/>
      <c r="D187" s="834"/>
      <c r="E187" s="835"/>
      <c r="F187" s="836"/>
      <c r="G187" s="834"/>
      <c r="H187" s="835"/>
      <c r="I187" s="836"/>
      <c r="J187" s="834"/>
      <c r="K187" s="835"/>
      <c r="L187" s="836"/>
      <c r="M187" s="834"/>
      <c r="N187" s="835"/>
      <c r="O187" s="858"/>
      <c r="P187" s="798"/>
      <c r="Q187" s="835"/>
      <c r="R187" s="858"/>
      <c r="S187" s="798"/>
    </row>
    <row r="188" spans="2:19" s="670" customFormat="1" ht="15" customHeight="1">
      <c r="B188" s="835"/>
      <c r="C188" s="833"/>
      <c r="D188" s="834"/>
      <c r="E188" s="835"/>
      <c r="F188" s="836"/>
      <c r="G188" s="834"/>
      <c r="H188" s="835"/>
      <c r="I188" s="836"/>
      <c r="J188" s="834"/>
      <c r="K188" s="835"/>
      <c r="L188" s="836"/>
      <c r="M188" s="834"/>
      <c r="N188" s="835"/>
      <c r="O188" s="858"/>
      <c r="P188" s="798"/>
      <c r="Q188" s="835"/>
      <c r="R188" s="858"/>
      <c r="S188" s="798"/>
    </row>
    <row r="189" spans="2:19" s="670" customFormat="1" ht="15" customHeight="1">
      <c r="B189" s="835"/>
      <c r="C189" s="833"/>
      <c r="D189" s="834"/>
      <c r="E189" s="835"/>
      <c r="F189" s="836"/>
      <c r="G189" s="834"/>
      <c r="H189" s="835"/>
      <c r="I189" s="836"/>
      <c r="J189" s="834"/>
      <c r="K189" s="835"/>
      <c r="L189" s="836"/>
      <c r="M189" s="834"/>
      <c r="N189" s="835"/>
      <c r="O189" s="858"/>
      <c r="P189" s="798"/>
      <c r="Q189" s="835"/>
      <c r="R189" s="858"/>
      <c r="S189" s="798"/>
    </row>
    <row r="190" spans="2:19" s="670" customFormat="1" ht="15" customHeight="1">
      <c r="B190" s="835"/>
      <c r="C190" s="833"/>
      <c r="D190" s="834"/>
      <c r="E190" s="835"/>
      <c r="F190" s="836"/>
      <c r="G190" s="834"/>
      <c r="H190" s="835"/>
      <c r="I190" s="836"/>
      <c r="J190" s="834"/>
      <c r="K190" s="835"/>
      <c r="L190" s="836"/>
      <c r="M190" s="834"/>
      <c r="N190" s="835"/>
      <c r="O190" s="858"/>
      <c r="P190" s="798"/>
      <c r="Q190" s="835"/>
      <c r="R190" s="858"/>
      <c r="S190" s="798"/>
    </row>
    <row r="191" spans="2:19" s="670" customFormat="1" ht="15" customHeight="1">
      <c r="B191" s="835"/>
      <c r="C191" s="833"/>
      <c r="D191" s="834"/>
      <c r="E191" s="835"/>
      <c r="F191" s="836"/>
      <c r="G191" s="834"/>
      <c r="H191" s="835"/>
      <c r="I191" s="836"/>
      <c r="J191" s="834"/>
      <c r="K191" s="835"/>
      <c r="L191" s="836"/>
      <c r="M191" s="834"/>
      <c r="N191" s="835"/>
      <c r="O191" s="858"/>
      <c r="P191" s="798"/>
      <c r="Q191" s="835"/>
      <c r="R191" s="858"/>
      <c r="S191" s="798"/>
    </row>
    <row r="192" spans="2:19" s="670" customFormat="1" ht="15" customHeight="1">
      <c r="B192" s="835"/>
      <c r="C192" s="833"/>
      <c r="D192" s="834"/>
      <c r="E192" s="835"/>
      <c r="F192" s="836"/>
      <c r="G192" s="834"/>
      <c r="H192" s="835"/>
      <c r="I192" s="836"/>
      <c r="J192" s="834"/>
      <c r="K192" s="835"/>
      <c r="L192" s="836"/>
      <c r="M192" s="834"/>
      <c r="N192" s="835"/>
      <c r="O192" s="858"/>
      <c r="P192" s="798"/>
      <c r="Q192" s="835"/>
      <c r="R192" s="858"/>
      <c r="S192" s="798"/>
    </row>
    <row r="193" spans="2:19" s="670" customFormat="1" ht="15" customHeight="1">
      <c r="B193" s="835"/>
      <c r="C193" s="833"/>
      <c r="D193" s="834"/>
      <c r="E193" s="835"/>
      <c r="F193" s="836"/>
      <c r="G193" s="834"/>
      <c r="H193" s="835"/>
      <c r="I193" s="836"/>
      <c r="J193" s="834"/>
      <c r="K193" s="835"/>
      <c r="L193" s="836"/>
      <c r="M193" s="834"/>
      <c r="N193" s="835"/>
      <c r="O193" s="858"/>
      <c r="P193" s="798"/>
      <c r="Q193" s="835"/>
      <c r="R193" s="858"/>
      <c r="S193" s="798"/>
    </row>
    <row r="194" spans="2:19" s="728" customFormat="1">
      <c r="B194" s="729"/>
      <c r="C194" s="878"/>
      <c r="D194" s="879"/>
      <c r="E194" s="729"/>
      <c r="F194" s="878"/>
      <c r="G194" s="879"/>
      <c r="H194" s="729"/>
      <c r="I194" s="878"/>
      <c r="J194" s="879"/>
      <c r="K194" s="729"/>
      <c r="L194" s="878"/>
      <c r="M194" s="879"/>
      <c r="N194" s="729"/>
      <c r="O194" s="730"/>
      <c r="P194" s="731"/>
      <c r="Q194" s="729"/>
      <c r="R194" s="730"/>
      <c r="S194" s="731"/>
    </row>
    <row r="195" spans="2:19" s="728" customFormat="1">
      <c r="B195" s="729"/>
      <c r="C195" s="878"/>
      <c r="D195" s="879"/>
      <c r="E195" s="729"/>
      <c r="F195" s="878"/>
      <c r="G195" s="879"/>
      <c r="H195" s="729"/>
      <c r="I195" s="878"/>
      <c r="J195" s="879"/>
      <c r="K195" s="729"/>
      <c r="L195" s="878"/>
      <c r="M195" s="879"/>
      <c r="N195" s="729"/>
      <c r="O195" s="730"/>
      <c r="P195" s="731"/>
      <c r="Q195" s="729"/>
      <c r="R195" s="730"/>
      <c r="S195" s="731"/>
    </row>
    <row r="196" spans="2:19" s="728" customFormat="1">
      <c r="B196" s="729"/>
      <c r="C196" s="878"/>
      <c r="D196" s="879"/>
      <c r="E196" s="729"/>
      <c r="F196" s="878"/>
      <c r="G196" s="879"/>
      <c r="H196" s="729"/>
      <c r="I196" s="878"/>
      <c r="J196" s="879"/>
      <c r="K196" s="729"/>
      <c r="L196" s="878"/>
      <c r="M196" s="879"/>
      <c r="N196" s="729"/>
      <c r="O196" s="730"/>
      <c r="P196" s="731"/>
      <c r="Q196" s="729"/>
      <c r="R196" s="729"/>
      <c r="S196" s="731"/>
    </row>
    <row r="197" spans="2:19" s="728" customFormat="1" ht="16.8" thickBot="1">
      <c r="B197" s="729"/>
      <c r="C197" s="878"/>
      <c r="D197" s="879"/>
      <c r="E197" s="729"/>
      <c r="F197" s="878"/>
      <c r="G197" s="879"/>
      <c r="H197" s="729"/>
      <c r="I197" s="878"/>
      <c r="J197" s="879"/>
      <c r="K197" s="729"/>
      <c r="L197" s="878"/>
      <c r="M197" s="879"/>
      <c r="N197" s="729"/>
      <c r="O197" s="730"/>
      <c r="P197" s="731"/>
      <c r="Q197" s="729"/>
      <c r="R197" s="730"/>
      <c r="S197" s="731"/>
    </row>
    <row r="198" spans="2:19" s="648" customFormat="1" ht="21" customHeight="1">
      <c r="B198" s="635" t="s">
        <v>42</v>
      </c>
      <c r="C198" s="638"/>
      <c r="D198" s="637"/>
      <c r="E198" s="636"/>
      <c r="F198" s="638"/>
      <c r="G198" s="638"/>
      <c r="H198" s="636"/>
      <c r="I198" s="639" t="s">
        <v>43</v>
      </c>
      <c r="J198" s="640"/>
      <c r="K198" s="641"/>
      <c r="L198" s="642"/>
      <c r="M198" s="643"/>
      <c r="N198" s="644"/>
      <c r="O198" s="645" t="s">
        <v>44</v>
      </c>
      <c r="P198" s="646"/>
      <c r="Q198" s="636"/>
      <c r="R198" s="646"/>
      <c r="S198" s="647"/>
    </row>
    <row r="199" spans="2:19" s="648" customFormat="1" ht="21" customHeight="1" thickBot="1">
      <c r="B199" s="649" t="s">
        <v>45</v>
      </c>
      <c r="C199" s="857"/>
      <c r="D199" s="651">
        <f>全紙計算!T33</f>
        <v>0</v>
      </c>
      <c r="E199" s="652"/>
      <c r="F199" s="653"/>
      <c r="G199" s="653"/>
      <c r="H199" s="652"/>
      <c r="I199" s="654" t="s">
        <v>46</v>
      </c>
      <c r="J199" s="655"/>
      <c r="K199" s="652"/>
      <c r="L199" s="653"/>
      <c r="M199" s="656"/>
      <c r="N199" s="657"/>
      <c r="O199" s="658" t="s">
        <v>47</v>
      </c>
      <c r="P199" s="1238"/>
      <c r="Q199" s="1239"/>
      <c r="R199" s="1239"/>
      <c r="S199" s="1240"/>
    </row>
    <row r="200" spans="2:19" s="670" customFormat="1" ht="15" customHeight="1">
      <c r="B200" s="835"/>
      <c r="C200" s="833"/>
      <c r="D200" s="834"/>
      <c r="E200" s="835"/>
      <c r="F200" s="836"/>
      <c r="G200" s="834"/>
      <c r="H200" s="835"/>
      <c r="I200" s="836"/>
      <c r="J200" s="834"/>
      <c r="K200" s="835"/>
      <c r="L200" s="836"/>
      <c r="M200" s="834"/>
      <c r="N200" s="835"/>
      <c r="O200" s="858"/>
      <c r="P200" s="798"/>
      <c r="Q200" s="835"/>
      <c r="R200" s="858"/>
      <c r="S200" s="798"/>
    </row>
    <row r="201" spans="2:19" s="670" customFormat="1" ht="18.75" customHeight="1">
      <c r="B201" s="837" t="s">
        <v>260</v>
      </c>
      <c r="C201" s="838"/>
      <c r="D201" s="666" t="s">
        <v>49</v>
      </c>
      <c r="E201" s="666">
        <f>D225+G225+J225+M225+P225+S225</f>
        <v>0</v>
      </c>
      <c r="F201" s="666" t="s">
        <v>229</v>
      </c>
      <c r="G201" s="666">
        <f>全紙計算!S14</f>
        <v>15360</v>
      </c>
      <c r="H201" s="799"/>
      <c r="I201" s="839"/>
      <c r="J201" s="840"/>
      <c r="K201" s="841"/>
      <c r="L201" s="842"/>
      <c r="M201" s="840"/>
      <c r="N201" s="841" t="s">
        <v>54</v>
      </c>
      <c r="O201" s="859"/>
      <c r="P201" s="800"/>
      <c r="Q201" s="841" t="s">
        <v>261</v>
      </c>
      <c r="R201" s="859"/>
      <c r="S201" s="800"/>
    </row>
    <row r="202" spans="2:19" s="659" customFormat="1" ht="12" customHeight="1" thickBot="1">
      <c r="B202" s="672"/>
      <c r="C202" s="660"/>
      <c r="D202" s="843"/>
      <c r="E202" s="660"/>
      <c r="F202" s="660"/>
      <c r="G202" s="843"/>
      <c r="H202" s="660"/>
      <c r="I202" s="660"/>
      <c r="J202" s="843"/>
      <c r="K202" s="660"/>
      <c r="L202" s="660"/>
      <c r="M202" s="843"/>
      <c r="N202" s="660"/>
      <c r="O202" s="661"/>
      <c r="P202" s="662"/>
      <c r="Q202" s="660"/>
      <c r="R202" s="661"/>
      <c r="S202" s="662"/>
    </row>
    <row r="203" spans="2:19" s="670" customFormat="1" ht="15" customHeight="1">
      <c r="B203" s="801" t="s">
        <v>530</v>
      </c>
      <c r="C203" s="844"/>
      <c r="D203" s="845"/>
      <c r="E203" s="804" t="s">
        <v>457</v>
      </c>
      <c r="F203" s="844"/>
      <c r="G203" s="845"/>
      <c r="H203" s="804" t="s">
        <v>472</v>
      </c>
      <c r="I203" s="844"/>
      <c r="J203" s="846"/>
      <c r="K203" s="804" t="s">
        <v>473</v>
      </c>
      <c r="L203" s="844"/>
      <c r="M203" s="846"/>
      <c r="N203" s="806" t="s">
        <v>458</v>
      </c>
      <c r="O203" s="802"/>
      <c r="P203" s="805"/>
      <c r="Q203" s="751" t="s">
        <v>60</v>
      </c>
      <c r="R203" s="752"/>
      <c r="S203" s="880"/>
    </row>
    <row r="204" spans="2:19" s="670" customFormat="1" ht="15" customHeight="1">
      <c r="B204" s="860" t="s">
        <v>61</v>
      </c>
      <c r="C204" s="681" t="s">
        <v>64</v>
      </c>
      <c r="D204" s="682" t="s">
        <v>65</v>
      </c>
      <c r="E204" s="683" t="s">
        <v>61</v>
      </c>
      <c r="F204" s="681" t="s">
        <v>64</v>
      </c>
      <c r="G204" s="684" t="s">
        <v>65</v>
      </c>
      <c r="H204" s="683" t="s">
        <v>61</v>
      </c>
      <c r="I204" s="681" t="s">
        <v>64</v>
      </c>
      <c r="J204" s="682" t="s">
        <v>65</v>
      </c>
      <c r="K204" s="683" t="s">
        <v>61</v>
      </c>
      <c r="L204" s="681" t="s">
        <v>64</v>
      </c>
      <c r="M204" s="682" t="s">
        <v>65</v>
      </c>
      <c r="N204" s="683" t="s">
        <v>61</v>
      </c>
      <c r="O204" s="681" t="s">
        <v>64</v>
      </c>
      <c r="P204" s="682" t="s">
        <v>65</v>
      </c>
      <c r="Q204" s="683" t="s">
        <v>61</v>
      </c>
      <c r="R204" s="681" t="s">
        <v>64</v>
      </c>
      <c r="S204" s="809" t="s">
        <v>65</v>
      </c>
    </row>
    <row r="205" spans="2:19" s="670" customFormat="1" ht="15" customHeight="1">
      <c r="B205" s="810" t="s">
        <v>262</v>
      </c>
      <c r="C205" s="811">
        <v>3400</v>
      </c>
      <c r="D205" s="812"/>
      <c r="E205" s="813" t="s">
        <v>287</v>
      </c>
      <c r="F205" s="811">
        <v>220</v>
      </c>
      <c r="G205" s="812"/>
      <c r="H205" s="813" t="s">
        <v>263</v>
      </c>
      <c r="I205" s="811">
        <v>120</v>
      </c>
      <c r="J205" s="812"/>
      <c r="K205" s="813" t="s">
        <v>263</v>
      </c>
      <c r="L205" s="811">
        <v>40</v>
      </c>
      <c r="M205" s="812"/>
      <c r="N205" s="813"/>
      <c r="O205" s="811"/>
      <c r="P205" s="764"/>
      <c r="Q205" s="813" t="s">
        <v>263</v>
      </c>
      <c r="R205" s="811">
        <v>130</v>
      </c>
      <c r="S205" s="814"/>
    </row>
    <row r="206" spans="2:19" s="670" customFormat="1" ht="15" customHeight="1">
      <c r="B206" s="810" t="s">
        <v>264</v>
      </c>
      <c r="C206" s="811">
        <v>2700</v>
      </c>
      <c r="D206" s="812"/>
      <c r="E206" s="813" t="s">
        <v>288</v>
      </c>
      <c r="F206" s="811">
        <v>200</v>
      </c>
      <c r="G206" s="812"/>
      <c r="H206" s="813" t="s">
        <v>265</v>
      </c>
      <c r="I206" s="811">
        <v>110</v>
      </c>
      <c r="J206" s="812"/>
      <c r="K206" s="813" t="s">
        <v>265</v>
      </c>
      <c r="L206" s="811">
        <v>30</v>
      </c>
      <c r="M206" s="812"/>
      <c r="N206" s="813"/>
      <c r="O206" s="811"/>
      <c r="P206" s="764"/>
      <c r="Q206" s="813" t="s">
        <v>265</v>
      </c>
      <c r="R206" s="811">
        <v>90</v>
      </c>
      <c r="S206" s="874"/>
    </row>
    <row r="207" spans="2:19" s="670" customFormat="1" ht="15" customHeight="1">
      <c r="B207" s="810" t="s">
        <v>266</v>
      </c>
      <c r="C207" s="811">
        <v>1440</v>
      </c>
      <c r="D207" s="812"/>
      <c r="E207" s="813" t="s">
        <v>289</v>
      </c>
      <c r="F207" s="811">
        <v>600</v>
      </c>
      <c r="G207" s="812"/>
      <c r="H207" s="813" t="s">
        <v>267</v>
      </c>
      <c r="I207" s="811">
        <v>40</v>
      </c>
      <c r="J207" s="812"/>
      <c r="K207" s="813" t="s">
        <v>267</v>
      </c>
      <c r="L207" s="811">
        <v>10</v>
      </c>
      <c r="M207" s="812"/>
      <c r="N207" s="813"/>
      <c r="O207" s="816"/>
      <c r="P207" s="764"/>
      <c r="Q207" s="813" t="s">
        <v>267</v>
      </c>
      <c r="R207" s="816">
        <v>40</v>
      </c>
      <c r="S207" s="817"/>
    </row>
    <row r="208" spans="2:19" s="670" customFormat="1" ht="15" customHeight="1">
      <c r="B208" s="810" t="s">
        <v>268</v>
      </c>
      <c r="C208" s="811">
        <v>100</v>
      </c>
      <c r="D208" s="812"/>
      <c r="E208" s="813" t="s">
        <v>272</v>
      </c>
      <c r="F208" s="811">
        <v>220</v>
      </c>
      <c r="G208" s="812"/>
      <c r="H208" s="813" t="s">
        <v>269</v>
      </c>
      <c r="I208" s="811">
        <v>10</v>
      </c>
      <c r="J208" s="812"/>
      <c r="K208" s="813" t="s">
        <v>271</v>
      </c>
      <c r="L208" s="811">
        <v>10</v>
      </c>
      <c r="M208" s="812"/>
      <c r="N208" s="813"/>
      <c r="O208" s="816"/>
      <c r="P208" s="764"/>
      <c r="Q208" s="813"/>
      <c r="R208" s="816"/>
      <c r="S208" s="817"/>
    </row>
    <row r="209" spans="2:19" s="670" customFormat="1" ht="15" customHeight="1">
      <c r="B209" s="810" t="s">
        <v>270</v>
      </c>
      <c r="C209" s="811">
        <v>1210</v>
      </c>
      <c r="D209" s="812"/>
      <c r="E209" s="813"/>
      <c r="F209" s="811"/>
      <c r="G209" s="812"/>
      <c r="H209" s="813" t="s">
        <v>271</v>
      </c>
      <c r="I209" s="811">
        <v>40</v>
      </c>
      <c r="J209" s="812"/>
      <c r="K209" s="813"/>
      <c r="L209" s="811"/>
      <c r="M209" s="812"/>
      <c r="N209" s="813"/>
      <c r="O209" s="816"/>
      <c r="P209" s="764"/>
      <c r="Q209" s="813" t="s">
        <v>271</v>
      </c>
      <c r="R209" s="816">
        <v>20</v>
      </c>
      <c r="S209" s="817"/>
    </row>
    <row r="210" spans="2:19" s="670" customFormat="1" ht="15" customHeight="1">
      <c r="B210" s="810"/>
      <c r="C210" s="811"/>
      <c r="D210" s="812"/>
      <c r="E210" s="813" t="s">
        <v>276</v>
      </c>
      <c r="F210" s="811">
        <v>20</v>
      </c>
      <c r="G210" s="812"/>
      <c r="H210" s="813"/>
      <c r="I210" s="811"/>
      <c r="J210" s="812"/>
      <c r="K210" s="813" t="s">
        <v>274</v>
      </c>
      <c r="L210" s="811">
        <v>20</v>
      </c>
      <c r="M210" s="812"/>
      <c r="N210" s="813"/>
      <c r="O210" s="816"/>
      <c r="P210" s="764"/>
      <c r="Q210" s="813"/>
      <c r="R210" s="816"/>
      <c r="S210" s="817"/>
    </row>
    <row r="211" spans="2:19" s="670" customFormat="1" ht="15" customHeight="1">
      <c r="B211" s="810" t="s">
        <v>272</v>
      </c>
      <c r="C211" s="811">
        <v>2450</v>
      </c>
      <c r="D211" s="812"/>
      <c r="E211" s="813" t="s">
        <v>278</v>
      </c>
      <c r="F211" s="811">
        <v>10</v>
      </c>
      <c r="G211" s="812"/>
      <c r="H211" s="813" t="s">
        <v>274</v>
      </c>
      <c r="I211" s="811">
        <v>40</v>
      </c>
      <c r="J211" s="812"/>
      <c r="K211" s="813" t="s">
        <v>278</v>
      </c>
      <c r="L211" s="811">
        <v>10</v>
      </c>
      <c r="M211" s="812"/>
      <c r="N211" s="818"/>
      <c r="O211" s="819"/>
      <c r="P211" s="764"/>
      <c r="Q211" s="813" t="s">
        <v>274</v>
      </c>
      <c r="R211" s="816">
        <v>30</v>
      </c>
      <c r="S211" s="817"/>
    </row>
    <row r="212" spans="2:19" s="670" customFormat="1" ht="15" customHeight="1">
      <c r="B212" s="810" t="s">
        <v>275</v>
      </c>
      <c r="C212" s="811">
        <v>820</v>
      </c>
      <c r="D212" s="812"/>
      <c r="E212" s="813" t="s">
        <v>273</v>
      </c>
      <c r="F212" s="811">
        <v>30</v>
      </c>
      <c r="G212" s="812"/>
      <c r="H212" s="813" t="s">
        <v>276</v>
      </c>
      <c r="I212" s="811">
        <v>20</v>
      </c>
      <c r="J212" s="812"/>
      <c r="K212" s="813"/>
      <c r="L212" s="811"/>
      <c r="M212" s="764"/>
      <c r="N212" s="818"/>
      <c r="O212" s="819"/>
      <c r="P212" s="764"/>
      <c r="Q212" s="813" t="s">
        <v>276</v>
      </c>
      <c r="R212" s="816">
        <v>10</v>
      </c>
      <c r="S212" s="817"/>
    </row>
    <row r="213" spans="2:19" s="670" customFormat="1" ht="15" customHeight="1">
      <c r="B213" s="810" t="s">
        <v>277</v>
      </c>
      <c r="C213" s="811">
        <v>600</v>
      </c>
      <c r="D213" s="812"/>
      <c r="E213" s="813"/>
      <c r="F213" s="811"/>
      <c r="G213" s="764"/>
      <c r="H213" s="813" t="s">
        <v>278</v>
      </c>
      <c r="I213" s="811">
        <v>20</v>
      </c>
      <c r="J213" s="812"/>
      <c r="K213" s="813"/>
      <c r="L213" s="811"/>
      <c r="M213" s="764"/>
      <c r="N213" s="818"/>
      <c r="O213" s="819"/>
      <c r="P213" s="764"/>
      <c r="Q213" s="813" t="s">
        <v>278</v>
      </c>
      <c r="R213" s="816">
        <v>10</v>
      </c>
      <c r="S213" s="817"/>
    </row>
    <row r="214" spans="2:19" s="670" customFormat="1" ht="15" customHeight="1">
      <c r="B214" s="810" t="s">
        <v>279</v>
      </c>
      <c r="C214" s="811">
        <v>50</v>
      </c>
      <c r="D214" s="812"/>
      <c r="E214" s="813"/>
      <c r="F214" s="816"/>
      <c r="G214" s="821"/>
      <c r="H214" s="813"/>
      <c r="I214" s="811"/>
      <c r="J214" s="764"/>
      <c r="K214" s="813"/>
      <c r="L214" s="811"/>
      <c r="M214" s="764"/>
      <c r="N214" s="818"/>
      <c r="O214" s="819"/>
      <c r="P214" s="764"/>
      <c r="Q214" s="813" t="s">
        <v>284</v>
      </c>
      <c r="R214" s="816">
        <v>10</v>
      </c>
      <c r="S214" s="817"/>
    </row>
    <row r="215" spans="2:19" s="670" customFormat="1" ht="15" customHeight="1">
      <c r="B215" s="810" t="s">
        <v>280</v>
      </c>
      <c r="C215" s="811">
        <v>80</v>
      </c>
      <c r="D215" s="812"/>
      <c r="E215" s="818"/>
      <c r="F215" s="819"/>
      <c r="G215" s="823"/>
      <c r="H215" s="813"/>
      <c r="I215" s="811"/>
      <c r="J215" s="764"/>
      <c r="K215" s="813"/>
      <c r="L215" s="811"/>
      <c r="M215" s="764"/>
      <c r="N215" s="818"/>
      <c r="O215" s="819"/>
      <c r="P215" s="764"/>
      <c r="Q215" s="813"/>
      <c r="R215" s="816"/>
      <c r="S215" s="824"/>
    </row>
    <row r="216" spans="2:19" s="670" customFormat="1" ht="15" customHeight="1">
      <c r="B216" s="810" t="s">
        <v>281</v>
      </c>
      <c r="C216" s="811">
        <v>50</v>
      </c>
      <c r="D216" s="812"/>
      <c r="E216" s="818"/>
      <c r="F216" s="819"/>
      <c r="G216" s="823"/>
      <c r="H216" s="813"/>
      <c r="I216" s="811"/>
      <c r="J216" s="764"/>
      <c r="K216" s="813"/>
      <c r="L216" s="811"/>
      <c r="M216" s="764"/>
      <c r="N216" s="818"/>
      <c r="O216" s="819"/>
      <c r="P216" s="764"/>
      <c r="Q216" s="818"/>
      <c r="R216" s="819"/>
      <c r="S216" s="826"/>
    </row>
    <row r="217" spans="2:19" s="670" customFormat="1" ht="15" customHeight="1">
      <c r="B217" s="810" t="s">
        <v>282</v>
      </c>
      <c r="C217" s="811">
        <v>120</v>
      </c>
      <c r="D217" s="812"/>
      <c r="E217" s="818"/>
      <c r="F217" s="819"/>
      <c r="G217" s="823"/>
      <c r="H217" s="818"/>
      <c r="I217" s="819"/>
      <c r="J217" s="823"/>
      <c r="K217" s="813"/>
      <c r="L217" s="816"/>
      <c r="M217" s="821"/>
      <c r="N217" s="818"/>
      <c r="O217" s="819"/>
      <c r="P217" s="821"/>
      <c r="Q217" s="818"/>
      <c r="R217" s="819"/>
      <c r="S217" s="826"/>
    </row>
    <row r="218" spans="2:19" s="670" customFormat="1" ht="15" customHeight="1">
      <c r="B218" s="810" t="s">
        <v>283</v>
      </c>
      <c r="C218" s="811">
        <v>110</v>
      </c>
      <c r="D218" s="812"/>
      <c r="E218" s="818"/>
      <c r="F218" s="819"/>
      <c r="G218" s="823"/>
      <c r="H218" s="818"/>
      <c r="I218" s="819"/>
      <c r="J218" s="823"/>
      <c r="K218" s="818"/>
      <c r="L218" s="819"/>
      <c r="M218" s="823"/>
      <c r="N218" s="818"/>
      <c r="O218" s="819"/>
      <c r="P218" s="823"/>
      <c r="Q218" s="818"/>
      <c r="R218" s="819"/>
      <c r="S218" s="826"/>
    </row>
    <row r="219" spans="2:19" s="670" customFormat="1" ht="15" customHeight="1">
      <c r="B219" s="810" t="s">
        <v>285</v>
      </c>
      <c r="C219" s="811">
        <v>30</v>
      </c>
      <c r="D219" s="812"/>
      <c r="E219" s="818"/>
      <c r="F219" s="819"/>
      <c r="G219" s="823"/>
      <c r="H219" s="818"/>
      <c r="I219" s="819"/>
      <c r="J219" s="823"/>
      <c r="K219" s="818"/>
      <c r="L219" s="819"/>
      <c r="M219" s="823"/>
      <c r="N219" s="818"/>
      <c r="O219" s="819"/>
      <c r="P219" s="823"/>
      <c r="Q219" s="818"/>
      <c r="R219" s="819"/>
      <c r="S219" s="826"/>
    </row>
    <row r="220" spans="2:19" s="670" customFormat="1" ht="15" customHeight="1">
      <c r="B220" s="810" t="s">
        <v>286</v>
      </c>
      <c r="C220" s="811">
        <v>40</v>
      </c>
      <c r="D220" s="812"/>
      <c r="E220" s="818"/>
      <c r="F220" s="819"/>
      <c r="G220" s="823"/>
      <c r="H220" s="818"/>
      <c r="I220" s="819"/>
      <c r="J220" s="823"/>
      <c r="K220" s="818"/>
      <c r="L220" s="819"/>
      <c r="M220" s="823"/>
      <c r="N220" s="818"/>
      <c r="O220" s="819"/>
      <c r="P220" s="823"/>
      <c r="Q220" s="818"/>
      <c r="R220" s="819"/>
      <c r="S220" s="826"/>
    </row>
    <row r="221" spans="2:19" s="670" customFormat="1" ht="15" customHeight="1">
      <c r="B221" s="810"/>
      <c r="C221" s="811"/>
      <c r="D221" s="812"/>
      <c r="E221" s="818"/>
      <c r="F221" s="819"/>
      <c r="G221" s="823"/>
      <c r="H221" s="818"/>
      <c r="I221" s="819"/>
      <c r="J221" s="823"/>
      <c r="K221" s="818"/>
      <c r="L221" s="819"/>
      <c r="M221" s="823"/>
      <c r="N221" s="818"/>
      <c r="O221" s="819"/>
      <c r="P221" s="823"/>
      <c r="Q221" s="818"/>
      <c r="R221" s="819"/>
      <c r="S221" s="826"/>
    </row>
    <row r="222" spans="2:19" s="670" customFormat="1" ht="15" customHeight="1">
      <c r="B222" s="810"/>
      <c r="C222" s="811"/>
      <c r="D222" s="764"/>
      <c r="E222" s="818"/>
      <c r="F222" s="819"/>
      <c r="G222" s="823"/>
      <c r="H222" s="818"/>
      <c r="I222" s="819"/>
      <c r="J222" s="823"/>
      <c r="K222" s="818"/>
      <c r="L222" s="819"/>
      <c r="M222" s="823"/>
      <c r="N222" s="818"/>
      <c r="O222" s="819"/>
      <c r="P222" s="823"/>
      <c r="Q222" s="818"/>
      <c r="R222" s="819"/>
      <c r="S222" s="826"/>
    </row>
    <row r="223" spans="2:19" s="670" customFormat="1" ht="15" customHeight="1">
      <c r="B223" s="810"/>
      <c r="C223" s="811"/>
      <c r="D223" s="764"/>
      <c r="E223" s="818"/>
      <c r="F223" s="819"/>
      <c r="G223" s="823"/>
      <c r="H223" s="818"/>
      <c r="I223" s="819"/>
      <c r="J223" s="823"/>
      <c r="K223" s="818"/>
      <c r="L223" s="819"/>
      <c r="M223" s="823"/>
      <c r="N223" s="818"/>
      <c r="O223" s="819"/>
      <c r="P223" s="823"/>
      <c r="Q223" s="818"/>
      <c r="R223" s="819"/>
      <c r="S223" s="826"/>
    </row>
    <row r="224" spans="2:19" s="670" customFormat="1" ht="15" customHeight="1">
      <c r="B224" s="825"/>
      <c r="C224" s="819"/>
      <c r="D224" s="823"/>
      <c r="E224" s="818"/>
      <c r="F224" s="819"/>
      <c r="G224" s="823"/>
      <c r="H224" s="818"/>
      <c r="I224" s="819"/>
      <c r="J224" s="823"/>
      <c r="K224" s="818"/>
      <c r="L224" s="819"/>
      <c r="M224" s="823"/>
      <c r="N224" s="818"/>
      <c r="O224" s="819"/>
      <c r="P224" s="823"/>
      <c r="Q224" s="818"/>
      <c r="R224" s="819"/>
      <c r="S224" s="826"/>
    </row>
    <row r="225" spans="2:19" s="670" customFormat="1" ht="15" customHeight="1" thickBot="1">
      <c r="B225" s="827" t="s">
        <v>532</v>
      </c>
      <c r="C225" s="828">
        <f>SUM(C205:C224)</f>
        <v>13200</v>
      </c>
      <c r="D225" s="828">
        <f>SUM(D205:D224)</f>
        <v>0</v>
      </c>
      <c r="E225" s="830" t="s">
        <v>532</v>
      </c>
      <c r="F225" s="828">
        <f>SUM(F205:F224)</f>
        <v>1300</v>
      </c>
      <c r="G225" s="828">
        <f>SUM(G205:G224)</f>
        <v>0</v>
      </c>
      <c r="H225" s="830" t="s">
        <v>532</v>
      </c>
      <c r="I225" s="828">
        <f>SUM(I205:I224)</f>
        <v>400</v>
      </c>
      <c r="J225" s="828">
        <f>SUM(J205:J224)</f>
        <v>0</v>
      </c>
      <c r="K225" s="830" t="s">
        <v>532</v>
      </c>
      <c r="L225" s="828">
        <f>SUM(L205:L224)</f>
        <v>120</v>
      </c>
      <c r="M225" s="828">
        <f>SUM(M205:M224)</f>
        <v>0</v>
      </c>
      <c r="N225" s="830" t="s">
        <v>532</v>
      </c>
      <c r="O225" s="828">
        <f>SUM(O205:O224)</f>
        <v>0</v>
      </c>
      <c r="P225" s="828">
        <f>SUM(P205:P224)</f>
        <v>0</v>
      </c>
      <c r="Q225" s="830" t="s">
        <v>532</v>
      </c>
      <c r="R225" s="828">
        <f>SUM(R205:R224)</f>
        <v>340</v>
      </c>
      <c r="S225" s="831">
        <f>SUM(S205:S224)</f>
        <v>0</v>
      </c>
    </row>
    <row r="226" spans="2:19" s="670" customFormat="1" ht="15" customHeight="1">
      <c r="B226" s="877"/>
      <c r="C226" s="660"/>
      <c r="D226" s="843"/>
      <c r="E226" s="797"/>
      <c r="F226" s="660"/>
      <c r="G226" s="843"/>
      <c r="H226" s="797"/>
      <c r="I226" s="660"/>
      <c r="J226" s="843"/>
      <c r="K226" s="797"/>
      <c r="L226" s="660"/>
      <c r="M226" s="843"/>
      <c r="N226" s="797"/>
      <c r="O226" s="660"/>
      <c r="P226" s="843"/>
      <c r="Q226" s="797"/>
      <c r="R226" s="660"/>
      <c r="S226" s="843"/>
    </row>
    <row r="227" spans="2:19" s="868" customFormat="1" ht="13.2">
      <c r="B227" s="865"/>
      <c r="C227" s="866"/>
      <c r="D227" s="867"/>
      <c r="E227" s="865"/>
      <c r="F227" s="866"/>
      <c r="G227" s="867"/>
      <c r="H227" s="865"/>
      <c r="I227" s="866"/>
      <c r="J227" s="867"/>
      <c r="K227" s="865"/>
      <c r="L227" s="866"/>
      <c r="M227" s="867"/>
      <c r="N227" s="865"/>
      <c r="O227" s="866"/>
      <c r="P227" s="867"/>
      <c r="Q227" s="865"/>
      <c r="R227" s="866"/>
      <c r="S227" s="867"/>
    </row>
    <row r="228" spans="2:19" s="868" customFormat="1" ht="21">
      <c r="B228" s="881" t="s">
        <v>290</v>
      </c>
      <c r="C228" s="882"/>
      <c r="D228" s="666" t="s">
        <v>49</v>
      </c>
      <c r="E228" s="666">
        <f>D235+G235+J235+M235+P235+S235</f>
        <v>0</v>
      </c>
      <c r="F228" s="666" t="s">
        <v>229</v>
      </c>
      <c r="G228" s="666">
        <f>全紙計算!S15</f>
        <v>3600</v>
      </c>
      <c r="H228" s="799"/>
      <c r="I228" s="883"/>
      <c r="J228" s="884"/>
      <c r="K228" s="868" t="s">
        <v>54</v>
      </c>
      <c r="L228" s="882"/>
      <c r="M228" s="884"/>
      <c r="O228" s="882"/>
      <c r="P228" s="884"/>
      <c r="R228" s="882"/>
      <c r="S228" s="884"/>
    </row>
    <row r="229" spans="2:19" s="659" customFormat="1" ht="12" customHeight="1" thickBot="1">
      <c r="B229" s="672"/>
      <c r="C229" s="660"/>
      <c r="D229" s="843"/>
      <c r="E229" s="660"/>
      <c r="F229" s="660"/>
      <c r="G229" s="843"/>
      <c r="H229" s="660"/>
      <c r="I229" s="660"/>
      <c r="J229" s="843"/>
      <c r="K229" s="660"/>
      <c r="L229" s="660"/>
      <c r="M229" s="843"/>
      <c r="N229" s="660"/>
      <c r="O229" s="660"/>
      <c r="P229" s="843"/>
      <c r="Q229" s="660"/>
      <c r="R229" s="660"/>
      <c r="S229" s="843"/>
    </row>
    <row r="230" spans="2:19" s="868" customFormat="1" ht="14.4">
      <c r="B230" s="801" t="s">
        <v>530</v>
      </c>
      <c r="C230" s="844"/>
      <c r="D230" s="845"/>
      <c r="E230" s="804" t="s">
        <v>457</v>
      </c>
      <c r="F230" s="844"/>
      <c r="G230" s="845"/>
      <c r="H230" s="804" t="s">
        <v>472</v>
      </c>
      <c r="I230" s="844"/>
      <c r="J230" s="846"/>
      <c r="K230" s="804" t="s">
        <v>473</v>
      </c>
      <c r="L230" s="844"/>
      <c r="M230" s="846"/>
      <c r="N230" s="806" t="s">
        <v>458</v>
      </c>
      <c r="O230" s="844"/>
      <c r="P230" s="846"/>
      <c r="Q230" s="751" t="s">
        <v>60</v>
      </c>
      <c r="R230" s="847"/>
      <c r="S230" s="885"/>
    </row>
    <row r="231" spans="2:19" s="670" customFormat="1" ht="15" customHeight="1">
      <c r="B231" s="860" t="s">
        <v>61</v>
      </c>
      <c r="C231" s="681" t="s">
        <v>64</v>
      </c>
      <c r="D231" s="682" t="s">
        <v>65</v>
      </c>
      <c r="E231" s="683" t="s">
        <v>61</v>
      </c>
      <c r="F231" s="681" t="s">
        <v>64</v>
      </c>
      <c r="G231" s="684" t="s">
        <v>65</v>
      </c>
      <c r="H231" s="683" t="s">
        <v>61</v>
      </c>
      <c r="I231" s="681" t="s">
        <v>64</v>
      </c>
      <c r="J231" s="682" t="s">
        <v>65</v>
      </c>
      <c r="K231" s="683" t="s">
        <v>61</v>
      </c>
      <c r="L231" s="681" t="s">
        <v>64</v>
      </c>
      <c r="M231" s="682" t="s">
        <v>65</v>
      </c>
      <c r="N231" s="683" t="s">
        <v>61</v>
      </c>
      <c r="O231" s="681" t="s">
        <v>64</v>
      </c>
      <c r="P231" s="682" t="s">
        <v>65</v>
      </c>
      <c r="Q231" s="683" t="s">
        <v>61</v>
      </c>
      <c r="R231" s="681" t="s">
        <v>64</v>
      </c>
      <c r="S231" s="809" t="s">
        <v>65</v>
      </c>
    </row>
    <row r="232" spans="2:19" s="868" customFormat="1" ht="15" customHeight="1">
      <c r="B232" s="886" t="s">
        <v>291</v>
      </c>
      <c r="C232" s="887">
        <v>1960</v>
      </c>
      <c r="D232" s="888"/>
      <c r="E232" s="889" t="s">
        <v>295</v>
      </c>
      <c r="F232" s="887">
        <v>710</v>
      </c>
      <c r="G232" s="888"/>
      <c r="H232" s="889" t="s">
        <v>295</v>
      </c>
      <c r="I232" s="887">
        <v>60</v>
      </c>
      <c r="J232" s="888"/>
      <c r="K232" s="889" t="s">
        <v>292</v>
      </c>
      <c r="L232" s="887">
        <v>30</v>
      </c>
      <c r="M232" s="888"/>
      <c r="N232" s="889"/>
      <c r="O232" s="887"/>
      <c r="P232" s="888"/>
      <c r="Q232" s="889" t="s">
        <v>292</v>
      </c>
      <c r="R232" s="887">
        <v>60</v>
      </c>
      <c r="S232" s="890"/>
    </row>
    <row r="233" spans="2:19" s="868" customFormat="1" ht="15" customHeight="1">
      <c r="B233" s="886" t="s">
        <v>293</v>
      </c>
      <c r="C233" s="887">
        <v>760</v>
      </c>
      <c r="D233" s="888"/>
      <c r="E233" s="891"/>
      <c r="F233" s="892"/>
      <c r="G233" s="893"/>
      <c r="H233" s="889" t="s">
        <v>294</v>
      </c>
      <c r="I233" s="887">
        <v>10</v>
      </c>
      <c r="J233" s="888"/>
      <c r="K233" s="889"/>
      <c r="L233" s="887"/>
      <c r="M233" s="888"/>
      <c r="N233" s="889"/>
      <c r="O233" s="894"/>
      <c r="P233" s="888"/>
      <c r="Q233" s="889" t="s">
        <v>294</v>
      </c>
      <c r="R233" s="894">
        <v>10</v>
      </c>
      <c r="S233" s="895"/>
    </row>
    <row r="234" spans="2:19" s="868" customFormat="1" ht="15" customHeight="1">
      <c r="B234" s="896"/>
      <c r="C234" s="892"/>
      <c r="D234" s="893"/>
      <c r="E234" s="891"/>
      <c r="F234" s="892"/>
      <c r="G234" s="893"/>
      <c r="H234" s="891"/>
      <c r="I234" s="892"/>
      <c r="J234" s="893"/>
      <c r="K234" s="891"/>
      <c r="L234" s="892"/>
      <c r="M234" s="893"/>
      <c r="N234" s="891"/>
      <c r="O234" s="892"/>
      <c r="P234" s="893"/>
      <c r="Q234" s="891"/>
      <c r="R234" s="892"/>
      <c r="S234" s="897"/>
    </row>
    <row r="235" spans="2:19" s="868" customFormat="1" ht="15" customHeight="1" thickBot="1">
      <c r="B235" s="898" t="s">
        <v>532</v>
      </c>
      <c r="C235" s="899">
        <f>SUM(C232:C234)</f>
        <v>2720</v>
      </c>
      <c r="D235" s="900">
        <f>SUM(D232:D234)</f>
        <v>0</v>
      </c>
      <c r="E235" s="901" t="s">
        <v>532</v>
      </c>
      <c r="F235" s="899">
        <f>SUM(F232:F234)</f>
        <v>710</v>
      </c>
      <c r="G235" s="899">
        <f>SUM(G232:G234)</f>
        <v>0</v>
      </c>
      <c r="H235" s="901" t="s">
        <v>532</v>
      </c>
      <c r="I235" s="899">
        <f>SUM(I232:I234)</f>
        <v>70</v>
      </c>
      <c r="J235" s="899">
        <f>SUM(J232:J234)</f>
        <v>0</v>
      </c>
      <c r="K235" s="901" t="s">
        <v>532</v>
      </c>
      <c r="L235" s="899">
        <f>SUM(L232:L234)</f>
        <v>30</v>
      </c>
      <c r="M235" s="899">
        <f>SUM(M232:M234)</f>
        <v>0</v>
      </c>
      <c r="N235" s="901" t="s">
        <v>532</v>
      </c>
      <c r="O235" s="899">
        <f>SUM(O232:O234)</f>
        <v>0</v>
      </c>
      <c r="P235" s="899">
        <f>SUM(P232:P234)</f>
        <v>0</v>
      </c>
      <c r="Q235" s="901" t="s">
        <v>532</v>
      </c>
      <c r="R235" s="899">
        <f>SUM(R232:R234)</f>
        <v>70</v>
      </c>
      <c r="S235" s="902">
        <f>SUM(S232:S234)</f>
        <v>0</v>
      </c>
    </row>
    <row r="236" spans="2:19" s="868" customFormat="1" ht="15" customHeight="1">
      <c r="B236" s="865"/>
      <c r="C236" s="903"/>
      <c r="D236" s="904"/>
      <c r="E236" s="905"/>
      <c r="F236" s="903"/>
      <c r="G236" s="904"/>
      <c r="H236" s="905"/>
      <c r="I236" s="903"/>
      <c r="J236" s="904"/>
      <c r="K236" s="905"/>
      <c r="L236" s="906"/>
      <c r="M236" s="907"/>
      <c r="N236" s="905"/>
      <c r="O236" s="903"/>
      <c r="P236" s="907"/>
      <c r="Q236" s="905"/>
      <c r="R236" s="903"/>
      <c r="S236" s="904"/>
    </row>
    <row r="237" spans="2:19" s="868" customFormat="1" ht="15" customHeight="1">
      <c r="B237" s="865"/>
      <c r="C237" s="903"/>
      <c r="D237" s="904"/>
      <c r="E237" s="905"/>
      <c r="F237" s="903"/>
      <c r="G237" s="904"/>
      <c r="H237" s="905"/>
      <c r="I237" s="903"/>
      <c r="J237" s="904"/>
      <c r="K237" s="905"/>
      <c r="L237" s="903"/>
      <c r="M237" s="904"/>
      <c r="N237" s="905"/>
      <c r="O237" s="903"/>
      <c r="P237" s="904"/>
      <c r="Q237" s="905"/>
      <c r="R237" s="903"/>
      <c r="S237" s="904"/>
    </row>
    <row r="238" spans="2:19" s="868" customFormat="1" ht="18.75" customHeight="1">
      <c r="B238" s="881" t="s">
        <v>296</v>
      </c>
      <c r="C238" s="908"/>
      <c r="D238" s="666" t="s">
        <v>49</v>
      </c>
      <c r="E238" s="666">
        <f>D245+G245+J245+M245+P245+S245</f>
        <v>0</v>
      </c>
      <c r="F238" s="666" t="s">
        <v>229</v>
      </c>
      <c r="G238" s="666">
        <f>全紙計算!S16</f>
        <v>1390</v>
      </c>
      <c r="H238" s="799"/>
      <c r="I238" s="909"/>
      <c r="J238" s="910"/>
      <c r="K238" s="911" t="s">
        <v>54</v>
      </c>
      <c r="L238" s="908"/>
      <c r="M238" s="910"/>
      <c r="N238" s="911"/>
      <c r="O238" s="908"/>
      <c r="P238" s="910"/>
      <c r="Q238" s="911"/>
      <c r="R238" s="911"/>
      <c r="S238" s="910"/>
    </row>
    <row r="239" spans="2:19" s="659" customFormat="1" ht="12" customHeight="1" thickBot="1">
      <c r="B239" s="672"/>
      <c r="C239" s="660"/>
      <c r="D239" s="843"/>
      <c r="E239" s="660"/>
      <c r="F239" s="660"/>
      <c r="G239" s="843"/>
      <c r="H239" s="660"/>
      <c r="I239" s="660"/>
      <c r="J239" s="843"/>
      <c r="K239" s="660"/>
      <c r="L239" s="660"/>
      <c r="M239" s="843"/>
      <c r="N239" s="660"/>
      <c r="O239" s="660"/>
      <c r="P239" s="843"/>
      <c r="Q239" s="660"/>
      <c r="R239" s="660"/>
      <c r="S239" s="843"/>
    </row>
    <row r="240" spans="2:19" s="868" customFormat="1" ht="15" customHeight="1">
      <c r="B240" s="801" t="s">
        <v>530</v>
      </c>
      <c r="C240" s="844"/>
      <c r="D240" s="845"/>
      <c r="E240" s="804" t="s">
        <v>457</v>
      </c>
      <c r="F240" s="844"/>
      <c r="G240" s="845"/>
      <c r="H240" s="804" t="s">
        <v>472</v>
      </c>
      <c r="I240" s="844"/>
      <c r="J240" s="846"/>
      <c r="K240" s="804" t="s">
        <v>473</v>
      </c>
      <c r="L240" s="844"/>
      <c r="M240" s="846"/>
      <c r="N240" s="806" t="s">
        <v>458</v>
      </c>
      <c r="O240" s="844"/>
      <c r="P240" s="846"/>
      <c r="Q240" s="751" t="s">
        <v>60</v>
      </c>
      <c r="R240" s="847"/>
      <c r="S240" s="885"/>
    </row>
    <row r="241" spans="2:19" s="670" customFormat="1" ht="15" customHeight="1">
      <c r="B241" s="860" t="s">
        <v>61</v>
      </c>
      <c r="C241" s="681" t="s">
        <v>64</v>
      </c>
      <c r="D241" s="682" t="s">
        <v>65</v>
      </c>
      <c r="E241" s="683" t="s">
        <v>61</v>
      </c>
      <c r="F241" s="681" t="s">
        <v>64</v>
      </c>
      <c r="G241" s="684" t="s">
        <v>65</v>
      </c>
      <c r="H241" s="683" t="s">
        <v>61</v>
      </c>
      <c r="I241" s="681" t="s">
        <v>64</v>
      </c>
      <c r="J241" s="682" t="s">
        <v>65</v>
      </c>
      <c r="K241" s="683" t="s">
        <v>61</v>
      </c>
      <c r="L241" s="681" t="s">
        <v>64</v>
      </c>
      <c r="M241" s="682" t="s">
        <v>65</v>
      </c>
      <c r="N241" s="683" t="s">
        <v>61</v>
      </c>
      <c r="O241" s="681" t="s">
        <v>64</v>
      </c>
      <c r="P241" s="682" t="s">
        <v>65</v>
      </c>
      <c r="Q241" s="683" t="s">
        <v>61</v>
      </c>
      <c r="R241" s="681" t="s">
        <v>64</v>
      </c>
      <c r="S241" s="809" t="s">
        <v>65</v>
      </c>
    </row>
    <row r="242" spans="2:19" s="868" customFormat="1" ht="15" customHeight="1">
      <c r="B242" s="886" t="s">
        <v>297</v>
      </c>
      <c r="C242" s="887">
        <v>600</v>
      </c>
      <c r="D242" s="888"/>
      <c r="E242" s="889" t="s">
        <v>298</v>
      </c>
      <c r="F242" s="887">
        <v>10</v>
      </c>
      <c r="G242" s="888"/>
      <c r="H242" s="889" t="s">
        <v>300</v>
      </c>
      <c r="I242" s="887">
        <v>10</v>
      </c>
      <c r="J242" s="888"/>
      <c r="K242" s="889"/>
      <c r="L242" s="887"/>
      <c r="M242" s="888"/>
      <c r="N242" s="889"/>
      <c r="O242" s="894"/>
      <c r="P242" s="888"/>
      <c r="Q242" s="889" t="s">
        <v>298</v>
      </c>
      <c r="R242" s="894">
        <v>10</v>
      </c>
      <c r="S242" s="912"/>
    </row>
    <row r="243" spans="2:19" s="868" customFormat="1" ht="15" customHeight="1">
      <c r="B243" s="886" t="s">
        <v>299</v>
      </c>
      <c r="C243" s="887">
        <v>730</v>
      </c>
      <c r="D243" s="888"/>
      <c r="E243" s="889" t="s">
        <v>300</v>
      </c>
      <c r="F243" s="887">
        <v>10</v>
      </c>
      <c r="G243" s="888"/>
      <c r="H243" s="889"/>
      <c r="I243" s="887"/>
      <c r="J243" s="888"/>
      <c r="K243" s="889" t="s">
        <v>300</v>
      </c>
      <c r="L243" s="887">
        <v>10</v>
      </c>
      <c r="M243" s="888"/>
      <c r="N243" s="891"/>
      <c r="O243" s="892"/>
      <c r="P243" s="888"/>
      <c r="Q243" s="889" t="s">
        <v>300</v>
      </c>
      <c r="R243" s="894">
        <v>10</v>
      </c>
      <c r="S243" s="895"/>
    </row>
    <row r="244" spans="2:19" s="868" customFormat="1" ht="15" customHeight="1">
      <c r="B244" s="896"/>
      <c r="C244" s="892"/>
      <c r="D244" s="893"/>
      <c r="E244" s="891"/>
      <c r="F244" s="892"/>
      <c r="G244" s="893"/>
      <c r="H244" s="891"/>
      <c r="I244" s="892"/>
      <c r="J244" s="893"/>
      <c r="K244" s="891"/>
      <c r="L244" s="892"/>
      <c r="M244" s="893"/>
      <c r="N244" s="891"/>
      <c r="O244" s="892"/>
      <c r="P244" s="893"/>
      <c r="Q244" s="891"/>
      <c r="R244" s="892"/>
      <c r="S244" s="897"/>
    </row>
    <row r="245" spans="2:19" s="868" customFormat="1" ht="15" customHeight="1" thickBot="1">
      <c r="B245" s="898" t="s">
        <v>532</v>
      </c>
      <c r="C245" s="899">
        <f>SUM(C242:C244)</f>
        <v>1330</v>
      </c>
      <c r="D245" s="899">
        <f>SUM(D242:D244)</f>
        <v>0</v>
      </c>
      <c r="E245" s="901" t="s">
        <v>532</v>
      </c>
      <c r="F245" s="899">
        <f>SUM(F242:F244)</f>
        <v>20</v>
      </c>
      <c r="G245" s="899">
        <f>SUM(G242:G244)</f>
        <v>0</v>
      </c>
      <c r="H245" s="901" t="s">
        <v>532</v>
      </c>
      <c r="I245" s="899">
        <f>SUM(I242:I244)</f>
        <v>10</v>
      </c>
      <c r="J245" s="899">
        <f>SUM(J242:J244)</f>
        <v>0</v>
      </c>
      <c r="K245" s="901" t="s">
        <v>532</v>
      </c>
      <c r="L245" s="899">
        <f>SUM(L242:L244)</f>
        <v>10</v>
      </c>
      <c r="M245" s="899">
        <f>SUM(M242:M244)</f>
        <v>0</v>
      </c>
      <c r="N245" s="901" t="s">
        <v>532</v>
      </c>
      <c r="O245" s="913">
        <f>SUM(O242:O244)</f>
        <v>0</v>
      </c>
      <c r="P245" s="899">
        <f>SUM(P242:P244)</f>
        <v>0</v>
      </c>
      <c r="Q245" s="901" t="s">
        <v>532</v>
      </c>
      <c r="R245" s="913">
        <f>SUM(R242:R244)</f>
        <v>20</v>
      </c>
      <c r="S245" s="914">
        <f>SUM(S242:S244)</f>
        <v>0</v>
      </c>
    </row>
    <row r="246" spans="2:19" s="868" customFormat="1" ht="15" customHeight="1" thickBot="1">
      <c r="B246" s="915"/>
      <c r="C246" s="903"/>
      <c r="D246" s="834"/>
      <c r="E246" s="916"/>
      <c r="F246" s="917"/>
      <c r="G246" s="834"/>
      <c r="H246" s="916"/>
      <c r="I246" s="917"/>
      <c r="J246" s="834"/>
      <c r="K246" s="916"/>
      <c r="L246" s="917"/>
      <c r="M246" s="834"/>
      <c r="N246" s="660"/>
      <c r="O246" s="1246"/>
      <c r="P246" s="1247"/>
      <c r="Q246" s="660"/>
      <c r="R246" s="1241">
        <v>46054</v>
      </c>
      <c r="S246" s="1242"/>
    </row>
    <row r="247" spans="2:19" s="648" customFormat="1" ht="21" customHeight="1">
      <c r="B247" s="635" t="s">
        <v>42</v>
      </c>
      <c r="C247" s="638"/>
      <c r="D247" s="637"/>
      <c r="E247" s="636"/>
      <c r="F247" s="638"/>
      <c r="G247" s="638"/>
      <c r="H247" s="636"/>
      <c r="I247" s="639" t="s">
        <v>43</v>
      </c>
      <c r="J247" s="640"/>
      <c r="K247" s="641"/>
      <c r="L247" s="642"/>
      <c r="M247" s="643"/>
      <c r="N247" s="644"/>
      <c r="O247" s="645" t="s">
        <v>44</v>
      </c>
      <c r="P247" s="646"/>
      <c r="Q247" s="636"/>
      <c r="R247" s="646"/>
      <c r="S247" s="647"/>
    </row>
    <row r="248" spans="2:19" s="648" customFormat="1" ht="21" customHeight="1" thickBot="1">
      <c r="B248" s="649" t="s">
        <v>45</v>
      </c>
      <c r="C248" s="857"/>
      <c r="D248" s="651">
        <f>全紙計算!T33</f>
        <v>0</v>
      </c>
      <c r="E248" s="652"/>
      <c r="F248" s="653"/>
      <c r="G248" s="653"/>
      <c r="H248" s="652"/>
      <c r="I248" s="654" t="s">
        <v>46</v>
      </c>
      <c r="J248" s="655"/>
      <c r="K248" s="652"/>
      <c r="L248" s="653"/>
      <c r="M248" s="656"/>
      <c r="N248" s="657"/>
      <c r="O248" s="658" t="s">
        <v>47</v>
      </c>
      <c r="P248" s="1238"/>
      <c r="Q248" s="1239"/>
      <c r="R248" s="1239"/>
      <c r="S248" s="1240"/>
    </row>
    <row r="249" spans="2:19" s="868" customFormat="1" ht="15" customHeight="1">
      <c r="B249" s="865"/>
      <c r="C249" s="903"/>
      <c r="D249" s="904"/>
      <c r="E249" s="905"/>
      <c r="F249" s="903"/>
      <c r="G249" s="904"/>
      <c r="H249" s="905"/>
      <c r="I249" s="903"/>
      <c r="J249" s="904"/>
      <c r="K249" s="905"/>
      <c r="L249" s="903"/>
      <c r="M249" s="904"/>
      <c r="N249" s="905"/>
      <c r="O249" s="918"/>
      <c r="P249" s="919"/>
      <c r="Q249" s="905"/>
      <c r="R249" s="918"/>
      <c r="S249" s="919"/>
    </row>
    <row r="250" spans="2:19" s="868" customFormat="1" ht="18.75" customHeight="1">
      <c r="B250" s="881" t="s">
        <v>301</v>
      </c>
      <c r="C250" s="908"/>
      <c r="D250" s="666" t="s">
        <v>49</v>
      </c>
      <c r="E250" s="666">
        <f>D260+G260+J260+M260+P260+S260</f>
        <v>0</v>
      </c>
      <c r="F250" s="666" t="s">
        <v>229</v>
      </c>
      <c r="G250" s="666">
        <f>全紙計算!S17</f>
        <v>8540</v>
      </c>
      <c r="H250" s="799"/>
      <c r="I250" s="909"/>
      <c r="J250" s="910"/>
      <c r="K250" s="911"/>
      <c r="L250" s="908"/>
      <c r="M250" s="910"/>
      <c r="N250" s="911" t="s">
        <v>54</v>
      </c>
      <c r="O250" s="920"/>
      <c r="P250" s="921"/>
      <c r="Q250" s="911"/>
      <c r="R250" s="920"/>
      <c r="S250" s="921"/>
    </row>
    <row r="251" spans="2:19" s="659" customFormat="1" ht="12" customHeight="1" thickBot="1">
      <c r="B251" s="672"/>
      <c r="C251" s="660"/>
      <c r="D251" s="843"/>
      <c r="E251" s="660"/>
      <c r="F251" s="660"/>
      <c r="G251" s="843"/>
      <c r="H251" s="660"/>
      <c r="I251" s="660"/>
      <c r="J251" s="843"/>
      <c r="K251" s="660"/>
      <c r="L251" s="660"/>
      <c r="M251" s="843"/>
      <c r="N251" s="660"/>
      <c r="O251" s="661"/>
      <c r="P251" s="662"/>
      <c r="Q251" s="660"/>
      <c r="R251" s="661"/>
      <c r="S251" s="662"/>
    </row>
    <row r="252" spans="2:19" s="868" customFormat="1" ht="15" customHeight="1">
      <c r="B252" s="801" t="s">
        <v>530</v>
      </c>
      <c r="C252" s="844"/>
      <c r="D252" s="845"/>
      <c r="E252" s="804" t="s">
        <v>457</v>
      </c>
      <c r="F252" s="844"/>
      <c r="G252" s="845"/>
      <c r="H252" s="804" t="s">
        <v>472</v>
      </c>
      <c r="I252" s="844"/>
      <c r="J252" s="846"/>
      <c r="K252" s="804" t="s">
        <v>473</v>
      </c>
      <c r="L252" s="844"/>
      <c r="M252" s="846"/>
      <c r="N252" s="806" t="s">
        <v>458</v>
      </c>
      <c r="O252" s="802"/>
      <c r="P252" s="805"/>
      <c r="Q252" s="751" t="s">
        <v>60</v>
      </c>
      <c r="R252" s="752"/>
      <c r="S252" s="880"/>
    </row>
    <row r="253" spans="2:19" s="670" customFormat="1" ht="15" customHeight="1">
      <c r="B253" s="860" t="s">
        <v>61</v>
      </c>
      <c r="C253" s="681" t="s">
        <v>64</v>
      </c>
      <c r="D253" s="682" t="s">
        <v>65</v>
      </c>
      <c r="E253" s="683" t="s">
        <v>61</v>
      </c>
      <c r="F253" s="681" t="s">
        <v>64</v>
      </c>
      <c r="G253" s="684" t="s">
        <v>65</v>
      </c>
      <c r="H253" s="683" t="s">
        <v>61</v>
      </c>
      <c r="I253" s="681" t="s">
        <v>64</v>
      </c>
      <c r="J253" s="682" t="s">
        <v>65</v>
      </c>
      <c r="K253" s="683" t="s">
        <v>61</v>
      </c>
      <c r="L253" s="681" t="s">
        <v>64</v>
      </c>
      <c r="M253" s="682" t="s">
        <v>65</v>
      </c>
      <c r="N253" s="683" t="s">
        <v>61</v>
      </c>
      <c r="O253" s="681" t="s">
        <v>64</v>
      </c>
      <c r="P253" s="682" t="s">
        <v>65</v>
      </c>
      <c r="Q253" s="683" t="s">
        <v>61</v>
      </c>
      <c r="R253" s="681" t="s">
        <v>64</v>
      </c>
      <c r="S253" s="809" t="s">
        <v>65</v>
      </c>
    </row>
    <row r="254" spans="2:19" s="868" customFormat="1" ht="15" customHeight="1">
      <c r="B254" s="886" t="s">
        <v>302</v>
      </c>
      <c r="C254" s="887">
        <v>1950</v>
      </c>
      <c r="D254" s="888"/>
      <c r="E254" s="889" t="s">
        <v>302</v>
      </c>
      <c r="F254" s="887">
        <v>700</v>
      </c>
      <c r="G254" s="888"/>
      <c r="H254" s="889" t="s">
        <v>303</v>
      </c>
      <c r="I254" s="887">
        <v>120</v>
      </c>
      <c r="J254" s="888"/>
      <c r="K254" s="889" t="s">
        <v>303</v>
      </c>
      <c r="L254" s="887">
        <v>50</v>
      </c>
      <c r="M254" s="888"/>
      <c r="N254" s="889"/>
      <c r="O254" s="887"/>
      <c r="P254" s="888"/>
      <c r="Q254" s="889" t="s">
        <v>303</v>
      </c>
      <c r="R254" s="887">
        <v>80</v>
      </c>
      <c r="S254" s="890"/>
    </row>
    <row r="255" spans="2:19" s="868" customFormat="1" ht="15" customHeight="1">
      <c r="B255" s="886" t="s">
        <v>304</v>
      </c>
      <c r="C255" s="887">
        <v>1390</v>
      </c>
      <c r="D255" s="888"/>
      <c r="E255" s="889"/>
      <c r="F255" s="887"/>
      <c r="G255" s="888"/>
      <c r="H255" s="889" t="s">
        <v>305</v>
      </c>
      <c r="I255" s="887">
        <v>80</v>
      </c>
      <c r="J255" s="888"/>
      <c r="K255" s="889" t="s">
        <v>305</v>
      </c>
      <c r="L255" s="887">
        <v>20</v>
      </c>
      <c r="M255" s="888"/>
      <c r="N255" s="889"/>
      <c r="O255" s="887"/>
      <c r="P255" s="888"/>
      <c r="Q255" s="889" t="s">
        <v>305</v>
      </c>
      <c r="R255" s="887">
        <v>40</v>
      </c>
      <c r="S255" s="922"/>
    </row>
    <row r="256" spans="2:19" s="868" customFormat="1" ht="15" customHeight="1">
      <c r="B256" s="886" t="s">
        <v>306</v>
      </c>
      <c r="C256" s="887">
        <v>1180</v>
      </c>
      <c r="D256" s="888"/>
      <c r="E256" s="889" t="s">
        <v>308</v>
      </c>
      <c r="F256" s="887">
        <v>300</v>
      </c>
      <c r="G256" s="888"/>
      <c r="H256" s="889" t="s">
        <v>307</v>
      </c>
      <c r="I256" s="887">
        <v>70</v>
      </c>
      <c r="J256" s="888"/>
      <c r="K256" s="889" t="s">
        <v>307</v>
      </c>
      <c r="L256" s="887">
        <v>20</v>
      </c>
      <c r="M256" s="888"/>
      <c r="N256" s="889"/>
      <c r="O256" s="887"/>
      <c r="P256" s="888"/>
      <c r="Q256" s="889" t="s">
        <v>307</v>
      </c>
      <c r="R256" s="887">
        <v>20</v>
      </c>
      <c r="S256" s="922"/>
    </row>
    <row r="257" spans="2:19" s="868" customFormat="1" ht="15" customHeight="1">
      <c r="B257" s="886" t="s">
        <v>308</v>
      </c>
      <c r="C257" s="887">
        <v>1430</v>
      </c>
      <c r="D257" s="888"/>
      <c r="E257" s="891"/>
      <c r="F257" s="892"/>
      <c r="G257" s="893"/>
      <c r="H257" s="889" t="s">
        <v>309</v>
      </c>
      <c r="I257" s="887">
        <v>50</v>
      </c>
      <c r="J257" s="888"/>
      <c r="K257" s="889" t="s">
        <v>309</v>
      </c>
      <c r="L257" s="887">
        <v>10</v>
      </c>
      <c r="M257" s="888"/>
      <c r="N257" s="889"/>
      <c r="O257" s="894"/>
      <c r="P257" s="888"/>
      <c r="Q257" s="889" t="s">
        <v>309</v>
      </c>
      <c r="R257" s="894">
        <v>40</v>
      </c>
      <c r="S257" s="895"/>
    </row>
    <row r="258" spans="2:19" s="868" customFormat="1" ht="15" customHeight="1">
      <c r="B258" s="886" t="s">
        <v>310</v>
      </c>
      <c r="C258" s="887">
        <v>950</v>
      </c>
      <c r="D258" s="888"/>
      <c r="E258" s="891"/>
      <c r="F258" s="892"/>
      <c r="G258" s="893"/>
      <c r="H258" s="889" t="s">
        <v>311</v>
      </c>
      <c r="I258" s="887">
        <v>20</v>
      </c>
      <c r="J258" s="888"/>
      <c r="K258" s="889" t="s">
        <v>311</v>
      </c>
      <c r="L258" s="894">
        <v>10</v>
      </c>
      <c r="M258" s="923"/>
      <c r="N258" s="889"/>
      <c r="O258" s="894"/>
      <c r="P258" s="923"/>
      <c r="Q258" s="889" t="s">
        <v>311</v>
      </c>
      <c r="R258" s="894">
        <v>10</v>
      </c>
      <c r="S258" s="895"/>
    </row>
    <row r="259" spans="2:19" s="868" customFormat="1" ht="15" customHeight="1">
      <c r="B259" s="896"/>
      <c r="C259" s="892"/>
      <c r="D259" s="893"/>
      <c r="E259" s="891"/>
      <c r="F259" s="892"/>
      <c r="G259" s="893"/>
      <c r="H259" s="889"/>
      <c r="I259" s="894"/>
      <c r="J259" s="923"/>
      <c r="K259" s="889"/>
      <c r="L259" s="894"/>
      <c r="M259" s="923"/>
      <c r="N259" s="891"/>
      <c r="O259" s="892"/>
      <c r="P259" s="923"/>
      <c r="Q259" s="889"/>
      <c r="R259" s="894"/>
      <c r="S259" s="895"/>
    </row>
    <row r="260" spans="2:19" s="868" customFormat="1" ht="15" customHeight="1" thickBot="1">
      <c r="B260" s="898" t="s">
        <v>532</v>
      </c>
      <c r="C260" s="899">
        <f>SUM(C254:C259)</f>
        <v>6900</v>
      </c>
      <c r="D260" s="899">
        <f>SUM(D254:D259)</f>
        <v>0</v>
      </c>
      <c r="E260" s="901" t="s">
        <v>532</v>
      </c>
      <c r="F260" s="899">
        <f>SUM(F254:F259)</f>
        <v>1000</v>
      </c>
      <c r="G260" s="899">
        <f>SUM(G254:G259)</f>
        <v>0</v>
      </c>
      <c r="H260" s="901" t="s">
        <v>532</v>
      </c>
      <c r="I260" s="899">
        <f>SUM(I254:I259)</f>
        <v>340</v>
      </c>
      <c r="J260" s="899">
        <f>SUM(J254:J259)</f>
        <v>0</v>
      </c>
      <c r="K260" s="901" t="s">
        <v>532</v>
      </c>
      <c r="L260" s="899">
        <f>SUM(L254:L259)</f>
        <v>110</v>
      </c>
      <c r="M260" s="899">
        <f>SUM(M254:M259)</f>
        <v>0</v>
      </c>
      <c r="N260" s="901" t="s">
        <v>532</v>
      </c>
      <c r="O260" s="899">
        <f>SUM(O254:O259)</f>
        <v>0</v>
      </c>
      <c r="P260" s="899">
        <f>SUM(P254:P259)</f>
        <v>0</v>
      </c>
      <c r="Q260" s="901" t="s">
        <v>532</v>
      </c>
      <c r="R260" s="899">
        <f>SUM(R254:R259)</f>
        <v>190</v>
      </c>
      <c r="S260" s="902">
        <f>SUM(S254:S259)</f>
        <v>0</v>
      </c>
    </row>
    <row r="261" spans="2:19" s="868" customFormat="1" ht="15" customHeight="1">
      <c r="B261" s="915"/>
      <c r="C261" s="903"/>
      <c r="D261" s="834"/>
      <c r="E261" s="916"/>
      <c r="F261" s="917"/>
      <c r="G261" s="834"/>
      <c r="H261" s="916"/>
      <c r="I261" s="917"/>
      <c r="J261" s="834"/>
      <c r="K261" s="916"/>
      <c r="L261" s="917"/>
      <c r="M261" s="834"/>
      <c r="N261" s="916"/>
      <c r="O261" s="917"/>
      <c r="P261" s="834"/>
      <c r="Q261" s="916"/>
      <c r="R261" s="917"/>
      <c r="S261" s="834"/>
    </row>
    <row r="262" spans="2:19" s="868" customFormat="1" ht="13.2">
      <c r="B262" s="865"/>
      <c r="C262" s="866"/>
      <c r="D262" s="867"/>
      <c r="E262" s="865"/>
      <c r="F262" s="866"/>
      <c r="G262" s="867"/>
      <c r="H262" s="865"/>
      <c r="I262" s="866"/>
      <c r="J262" s="867"/>
      <c r="K262" s="865"/>
      <c r="L262" s="866"/>
      <c r="M262" s="867"/>
      <c r="N262" s="865"/>
      <c r="O262" s="866"/>
      <c r="P262" s="867"/>
      <c r="Q262" s="865"/>
      <c r="R262" s="866"/>
      <c r="S262" s="867"/>
    </row>
    <row r="263" spans="2:19" s="868" customFormat="1" ht="21">
      <c r="B263" s="881" t="s">
        <v>312</v>
      </c>
      <c r="C263" s="882"/>
      <c r="D263" s="666" t="s">
        <v>49</v>
      </c>
      <c r="E263" s="666">
        <f>D273+G273+J273+M273+P273+S273</f>
        <v>0</v>
      </c>
      <c r="F263" s="666" t="s">
        <v>229</v>
      </c>
      <c r="G263" s="666">
        <f>全紙計算!S18</f>
        <v>3600</v>
      </c>
      <c r="H263" s="799"/>
      <c r="I263" s="883"/>
      <c r="J263" s="884"/>
      <c r="L263" s="882"/>
      <c r="M263" s="884"/>
      <c r="N263" s="868" t="s">
        <v>54</v>
      </c>
      <c r="O263" s="882"/>
      <c r="P263" s="884"/>
      <c r="R263" s="882"/>
      <c r="S263" s="884"/>
    </row>
    <row r="264" spans="2:19" s="659" customFormat="1" ht="12" customHeight="1" thickBot="1">
      <c r="B264" s="672"/>
      <c r="C264" s="660"/>
      <c r="D264" s="843"/>
      <c r="E264" s="660"/>
      <c r="F264" s="660"/>
      <c r="G264" s="843"/>
      <c r="H264" s="660"/>
      <c r="I264" s="660"/>
      <c r="J264" s="843"/>
      <c r="K264" s="660"/>
      <c r="L264" s="660"/>
      <c r="M264" s="843"/>
      <c r="N264" s="660"/>
      <c r="O264" s="660"/>
      <c r="P264" s="843"/>
      <c r="Q264" s="660"/>
      <c r="R264" s="660"/>
      <c r="S264" s="843"/>
    </row>
    <row r="265" spans="2:19" s="868" customFormat="1" ht="14.4">
      <c r="B265" s="801" t="s">
        <v>530</v>
      </c>
      <c r="C265" s="844"/>
      <c r="D265" s="845"/>
      <c r="E265" s="804" t="s">
        <v>457</v>
      </c>
      <c r="F265" s="844"/>
      <c r="G265" s="845"/>
      <c r="H265" s="804" t="s">
        <v>472</v>
      </c>
      <c r="I265" s="844"/>
      <c r="J265" s="846"/>
      <c r="K265" s="804" t="s">
        <v>473</v>
      </c>
      <c r="L265" s="844"/>
      <c r="M265" s="846"/>
      <c r="N265" s="806" t="s">
        <v>458</v>
      </c>
      <c r="O265" s="844"/>
      <c r="P265" s="846"/>
      <c r="Q265" s="751" t="s">
        <v>60</v>
      </c>
      <c r="R265" s="847"/>
      <c r="S265" s="885"/>
    </row>
    <row r="266" spans="2:19" s="670" customFormat="1" ht="15" customHeight="1">
      <c r="B266" s="860" t="s">
        <v>61</v>
      </c>
      <c r="C266" s="681" t="s">
        <v>64</v>
      </c>
      <c r="D266" s="682" t="s">
        <v>65</v>
      </c>
      <c r="E266" s="683" t="s">
        <v>61</v>
      </c>
      <c r="F266" s="681" t="s">
        <v>64</v>
      </c>
      <c r="G266" s="684" t="s">
        <v>65</v>
      </c>
      <c r="H266" s="683" t="s">
        <v>61</v>
      </c>
      <c r="I266" s="681" t="s">
        <v>64</v>
      </c>
      <c r="J266" s="682" t="s">
        <v>65</v>
      </c>
      <c r="K266" s="683" t="s">
        <v>61</v>
      </c>
      <c r="L266" s="681" t="s">
        <v>64</v>
      </c>
      <c r="M266" s="682" t="s">
        <v>65</v>
      </c>
      <c r="N266" s="683" t="s">
        <v>61</v>
      </c>
      <c r="O266" s="681" t="s">
        <v>64</v>
      </c>
      <c r="P266" s="682" t="s">
        <v>65</v>
      </c>
      <c r="Q266" s="683" t="s">
        <v>61</v>
      </c>
      <c r="R266" s="681" t="s">
        <v>64</v>
      </c>
      <c r="S266" s="809" t="s">
        <v>65</v>
      </c>
    </row>
    <row r="267" spans="2:19" s="868" customFormat="1" ht="15" customHeight="1">
      <c r="B267" s="886" t="s">
        <v>313</v>
      </c>
      <c r="C267" s="887">
        <v>2230</v>
      </c>
      <c r="D267" s="888"/>
      <c r="E267" s="889" t="s">
        <v>314</v>
      </c>
      <c r="F267" s="887">
        <v>30</v>
      </c>
      <c r="G267" s="888"/>
      <c r="H267" s="889" t="s">
        <v>314</v>
      </c>
      <c r="I267" s="887">
        <v>50</v>
      </c>
      <c r="J267" s="888"/>
      <c r="K267" s="889" t="s">
        <v>314</v>
      </c>
      <c r="L267" s="887">
        <v>20</v>
      </c>
      <c r="M267" s="888"/>
      <c r="N267" s="889"/>
      <c r="O267" s="894"/>
      <c r="P267" s="888"/>
      <c r="Q267" s="889" t="s">
        <v>314</v>
      </c>
      <c r="R267" s="894">
        <v>30</v>
      </c>
      <c r="S267" s="912"/>
    </row>
    <row r="268" spans="2:19" s="868" customFormat="1" ht="15" customHeight="1">
      <c r="B268" s="886" t="s">
        <v>315</v>
      </c>
      <c r="C268" s="887">
        <v>1150</v>
      </c>
      <c r="D268" s="888"/>
      <c r="E268" s="889" t="s">
        <v>316</v>
      </c>
      <c r="F268" s="887">
        <v>20</v>
      </c>
      <c r="G268" s="888"/>
      <c r="H268" s="889" t="s">
        <v>316</v>
      </c>
      <c r="I268" s="887">
        <v>10</v>
      </c>
      <c r="J268" s="888"/>
      <c r="K268" s="889" t="s">
        <v>316</v>
      </c>
      <c r="L268" s="887">
        <v>10</v>
      </c>
      <c r="M268" s="888"/>
      <c r="N268" s="891"/>
      <c r="O268" s="892"/>
      <c r="P268" s="888"/>
      <c r="Q268" s="889" t="s">
        <v>316</v>
      </c>
      <c r="R268" s="894">
        <v>10</v>
      </c>
      <c r="S268" s="895"/>
    </row>
    <row r="269" spans="2:19" s="868" customFormat="1" ht="15" customHeight="1">
      <c r="B269" s="886"/>
      <c r="C269" s="887"/>
      <c r="D269" s="888"/>
      <c r="E269" s="889" t="s">
        <v>317</v>
      </c>
      <c r="F269" s="887">
        <v>20</v>
      </c>
      <c r="G269" s="888"/>
      <c r="H269" s="889" t="s">
        <v>318</v>
      </c>
      <c r="I269" s="887">
        <v>20</v>
      </c>
      <c r="J269" s="888"/>
      <c r="K269" s="889"/>
      <c r="L269" s="887"/>
      <c r="M269" s="888"/>
      <c r="N269" s="891"/>
      <c r="O269" s="892"/>
      <c r="P269" s="888"/>
      <c r="Q269" s="889"/>
      <c r="R269" s="894"/>
      <c r="S269" s="895"/>
    </row>
    <row r="270" spans="2:19" s="868" customFormat="1" ht="15" customHeight="1">
      <c r="B270" s="886"/>
      <c r="C270" s="887"/>
      <c r="D270" s="888"/>
      <c r="E270" s="889"/>
      <c r="F270" s="887"/>
      <c r="G270" s="888"/>
      <c r="H270" s="889"/>
      <c r="I270" s="887"/>
      <c r="J270" s="888"/>
      <c r="K270" s="889"/>
      <c r="L270" s="887"/>
      <c r="M270" s="888"/>
      <c r="N270" s="891"/>
      <c r="O270" s="892"/>
      <c r="P270" s="888"/>
      <c r="Q270" s="889"/>
      <c r="R270" s="894"/>
      <c r="S270" s="895"/>
    </row>
    <row r="271" spans="2:19" s="868" customFormat="1" ht="15" customHeight="1">
      <c r="B271" s="886"/>
      <c r="C271" s="887"/>
      <c r="D271" s="888"/>
      <c r="E271" s="889"/>
      <c r="F271" s="887"/>
      <c r="G271" s="888"/>
      <c r="H271" s="889"/>
      <c r="I271" s="887"/>
      <c r="J271" s="888"/>
      <c r="K271" s="889"/>
      <c r="L271" s="887"/>
      <c r="M271" s="888"/>
      <c r="N271" s="891"/>
      <c r="O271" s="892"/>
      <c r="P271" s="888"/>
      <c r="Q271" s="891"/>
      <c r="R271" s="892"/>
      <c r="S271" s="897"/>
    </row>
    <row r="272" spans="2:19" s="868" customFormat="1" ht="15" customHeight="1">
      <c r="B272" s="924"/>
      <c r="C272" s="892"/>
      <c r="D272" s="893"/>
      <c r="E272" s="891"/>
      <c r="F272" s="892"/>
      <c r="G272" s="893"/>
      <c r="H272" s="891"/>
      <c r="I272" s="892"/>
      <c r="J272" s="893"/>
      <c r="K272" s="891"/>
      <c r="L272" s="892"/>
      <c r="M272" s="893"/>
      <c r="N272" s="891"/>
      <c r="O272" s="892"/>
      <c r="P272" s="893"/>
      <c r="Q272" s="891"/>
      <c r="R272" s="892"/>
      <c r="S272" s="897"/>
    </row>
    <row r="273" spans="2:19" s="868" customFormat="1" ht="15" customHeight="1" thickBot="1">
      <c r="B273" s="898" t="s">
        <v>532</v>
      </c>
      <c r="C273" s="899">
        <f>SUM(C267:C272)</f>
        <v>3380</v>
      </c>
      <c r="D273" s="899">
        <f>SUM(D267:D272)</f>
        <v>0</v>
      </c>
      <c r="E273" s="901" t="s">
        <v>532</v>
      </c>
      <c r="F273" s="899">
        <f>SUM(F267:F272)</f>
        <v>70</v>
      </c>
      <c r="G273" s="899">
        <f>SUM(G267:G272)</f>
        <v>0</v>
      </c>
      <c r="H273" s="901" t="s">
        <v>532</v>
      </c>
      <c r="I273" s="899">
        <f>SUM(I267:I272)</f>
        <v>80</v>
      </c>
      <c r="J273" s="899">
        <f>SUM(J267:J272)</f>
        <v>0</v>
      </c>
      <c r="K273" s="901" t="s">
        <v>532</v>
      </c>
      <c r="L273" s="899">
        <f>SUM(L267:L272)</f>
        <v>30</v>
      </c>
      <c r="M273" s="899">
        <f>SUM(M267:M272)</f>
        <v>0</v>
      </c>
      <c r="N273" s="901" t="s">
        <v>532</v>
      </c>
      <c r="O273" s="899">
        <f>SUM(O267:O272)</f>
        <v>0</v>
      </c>
      <c r="P273" s="899">
        <f>SUM(P267:P272)</f>
        <v>0</v>
      </c>
      <c r="Q273" s="901" t="s">
        <v>532</v>
      </c>
      <c r="R273" s="899">
        <f>SUM(R267:R272)</f>
        <v>40</v>
      </c>
      <c r="S273" s="902">
        <f>SUM(S267:S272)</f>
        <v>0</v>
      </c>
    </row>
    <row r="274" spans="2:19" s="868" customFormat="1" ht="23.25" customHeight="1">
      <c r="B274" s="925"/>
      <c r="C274" s="903"/>
      <c r="D274" s="904"/>
      <c r="E274" s="905"/>
      <c r="F274" s="903"/>
      <c r="G274" s="904"/>
      <c r="H274" s="905"/>
      <c r="I274" s="903"/>
      <c r="J274" s="904"/>
      <c r="K274" s="905"/>
      <c r="L274" s="903"/>
      <c r="M274" s="904"/>
      <c r="N274" s="905"/>
      <c r="O274" s="903"/>
      <c r="P274" s="904"/>
      <c r="Q274" s="905"/>
      <c r="R274" s="903"/>
      <c r="S274" s="904"/>
    </row>
    <row r="275" spans="2:19" s="868" customFormat="1" ht="24" customHeight="1">
      <c r="B275" s="881" t="s">
        <v>319</v>
      </c>
      <c r="C275" s="908"/>
      <c r="D275" s="666" t="s">
        <v>49</v>
      </c>
      <c r="E275" s="666">
        <f>D287+G287+J287+M287+P287+S287</f>
        <v>0</v>
      </c>
      <c r="F275" s="666" t="s">
        <v>229</v>
      </c>
      <c r="G275" s="666">
        <f>全紙計算!S19</f>
        <v>4430</v>
      </c>
      <c r="H275" s="799"/>
      <c r="I275" s="909"/>
      <c r="J275" s="910"/>
      <c r="K275" s="911"/>
      <c r="L275" s="908"/>
      <c r="M275" s="910"/>
      <c r="N275" s="911" t="s">
        <v>54</v>
      </c>
      <c r="O275" s="908"/>
      <c r="P275" s="910"/>
      <c r="Q275" s="911"/>
      <c r="R275" s="908"/>
      <c r="S275" s="910"/>
    </row>
    <row r="276" spans="2:19" s="659" customFormat="1" ht="12" customHeight="1" thickBot="1">
      <c r="B276" s="672"/>
      <c r="C276" s="660"/>
      <c r="D276" s="843"/>
      <c r="E276" s="660"/>
      <c r="F276" s="660"/>
      <c r="G276" s="843"/>
      <c r="H276" s="660"/>
      <c r="I276" s="660"/>
      <c r="J276" s="843"/>
      <c r="K276" s="660"/>
      <c r="L276" s="660"/>
      <c r="M276" s="843"/>
      <c r="N276" s="660"/>
      <c r="O276" s="660"/>
      <c r="P276" s="843"/>
      <c r="Q276" s="660"/>
      <c r="R276" s="660"/>
      <c r="S276" s="843"/>
    </row>
    <row r="277" spans="2:19" s="868" customFormat="1" ht="15" customHeight="1">
      <c r="B277" s="801" t="s">
        <v>530</v>
      </c>
      <c r="C277" s="844"/>
      <c r="D277" s="845"/>
      <c r="E277" s="804" t="s">
        <v>457</v>
      </c>
      <c r="F277" s="844"/>
      <c r="G277" s="845"/>
      <c r="H277" s="804" t="s">
        <v>472</v>
      </c>
      <c r="I277" s="844"/>
      <c r="J277" s="846"/>
      <c r="K277" s="804" t="s">
        <v>473</v>
      </c>
      <c r="L277" s="844"/>
      <c r="M277" s="846"/>
      <c r="N277" s="806" t="s">
        <v>458</v>
      </c>
      <c r="O277" s="844"/>
      <c r="P277" s="846"/>
      <c r="Q277" s="751" t="s">
        <v>60</v>
      </c>
      <c r="R277" s="847"/>
      <c r="S277" s="885"/>
    </row>
    <row r="278" spans="2:19" s="670" customFormat="1" ht="15" customHeight="1">
      <c r="B278" s="860" t="s">
        <v>61</v>
      </c>
      <c r="C278" s="681" t="s">
        <v>64</v>
      </c>
      <c r="D278" s="682" t="s">
        <v>65</v>
      </c>
      <c r="E278" s="683" t="s">
        <v>61</v>
      </c>
      <c r="F278" s="681" t="s">
        <v>64</v>
      </c>
      <c r="G278" s="684" t="s">
        <v>65</v>
      </c>
      <c r="H278" s="683" t="s">
        <v>61</v>
      </c>
      <c r="I278" s="681" t="s">
        <v>64</v>
      </c>
      <c r="J278" s="682" t="s">
        <v>65</v>
      </c>
      <c r="K278" s="683" t="s">
        <v>61</v>
      </c>
      <c r="L278" s="681" t="s">
        <v>64</v>
      </c>
      <c r="M278" s="682" t="s">
        <v>65</v>
      </c>
      <c r="N278" s="683" t="s">
        <v>61</v>
      </c>
      <c r="O278" s="681" t="s">
        <v>64</v>
      </c>
      <c r="P278" s="682" t="s">
        <v>65</v>
      </c>
      <c r="Q278" s="683" t="s">
        <v>61</v>
      </c>
      <c r="R278" s="681" t="s">
        <v>64</v>
      </c>
      <c r="S278" s="809" t="s">
        <v>65</v>
      </c>
    </row>
    <row r="279" spans="2:19" s="868" customFormat="1" ht="15" customHeight="1">
      <c r="B279" s="886"/>
      <c r="C279" s="887"/>
      <c r="D279" s="888"/>
      <c r="E279" s="889"/>
      <c r="F279" s="887"/>
      <c r="G279" s="888"/>
      <c r="H279" s="889"/>
      <c r="I279" s="926"/>
      <c r="J279" s="888"/>
      <c r="K279" s="889"/>
      <c r="L279" s="887"/>
      <c r="M279" s="888"/>
      <c r="N279" s="889"/>
      <c r="O279" s="887"/>
      <c r="P279" s="888"/>
      <c r="Q279" s="889"/>
      <c r="R279" s="887"/>
      <c r="S279" s="890"/>
    </row>
    <row r="280" spans="2:19" s="868" customFormat="1" ht="15" customHeight="1">
      <c r="B280" s="886" t="s">
        <v>320</v>
      </c>
      <c r="C280" s="887">
        <v>1340</v>
      </c>
      <c r="D280" s="888"/>
      <c r="E280" s="889" t="s">
        <v>320</v>
      </c>
      <c r="F280" s="887">
        <v>100</v>
      </c>
      <c r="G280" s="888"/>
      <c r="H280" s="889" t="s">
        <v>321</v>
      </c>
      <c r="I280" s="926">
        <v>70</v>
      </c>
      <c r="J280" s="888"/>
      <c r="K280" s="889" t="s">
        <v>321</v>
      </c>
      <c r="L280" s="887">
        <v>10</v>
      </c>
      <c r="M280" s="888"/>
      <c r="N280" s="889"/>
      <c r="O280" s="887"/>
      <c r="P280" s="888"/>
      <c r="Q280" s="889" t="s">
        <v>321</v>
      </c>
      <c r="R280" s="887">
        <v>40</v>
      </c>
      <c r="S280" s="922"/>
    </row>
    <row r="281" spans="2:19" s="868" customFormat="1" ht="15" customHeight="1">
      <c r="B281" s="886" t="s">
        <v>322</v>
      </c>
      <c r="C281" s="887">
        <v>580</v>
      </c>
      <c r="D281" s="888"/>
      <c r="E281" s="889" t="s">
        <v>325</v>
      </c>
      <c r="F281" s="887">
        <v>20</v>
      </c>
      <c r="G281" s="888"/>
      <c r="H281" s="889" t="s">
        <v>323</v>
      </c>
      <c r="I281" s="926">
        <v>10</v>
      </c>
      <c r="J281" s="888"/>
      <c r="K281" s="889" t="s">
        <v>323</v>
      </c>
      <c r="L281" s="887">
        <v>10</v>
      </c>
      <c r="M281" s="888"/>
      <c r="N281" s="889"/>
      <c r="O281" s="894"/>
      <c r="P281" s="888"/>
      <c r="Q281" s="889" t="s">
        <v>323</v>
      </c>
      <c r="R281" s="894">
        <v>10</v>
      </c>
      <c r="S281" s="895"/>
    </row>
    <row r="282" spans="2:19" s="868" customFormat="1" ht="15" customHeight="1">
      <c r="B282" s="886" t="s">
        <v>324</v>
      </c>
      <c r="C282" s="887">
        <v>2150</v>
      </c>
      <c r="D282" s="888"/>
      <c r="E282" s="889"/>
      <c r="F282" s="887"/>
      <c r="G282" s="923"/>
      <c r="H282" s="889" t="s">
        <v>325</v>
      </c>
      <c r="I282" s="926">
        <v>60</v>
      </c>
      <c r="J282" s="923"/>
      <c r="K282" s="889" t="s">
        <v>325</v>
      </c>
      <c r="L282" s="887">
        <v>10</v>
      </c>
      <c r="M282" s="923"/>
      <c r="N282" s="889"/>
      <c r="O282" s="894"/>
      <c r="P282" s="923"/>
      <c r="Q282" s="889" t="s">
        <v>325</v>
      </c>
      <c r="R282" s="894">
        <v>20</v>
      </c>
      <c r="S282" s="895"/>
    </row>
    <row r="283" spans="2:19" s="868" customFormat="1" ht="15" customHeight="1">
      <c r="B283" s="886"/>
      <c r="C283" s="887"/>
      <c r="D283" s="888"/>
      <c r="E283" s="889"/>
      <c r="F283" s="887"/>
      <c r="G283" s="888"/>
      <c r="H283" s="889"/>
      <c r="I283" s="887"/>
      <c r="J283" s="888"/>
      <c r="K283" s="889"/>
      <c r="L283" s="887"/>
      <c r="M283" s="888"/>
      <c r="N283" s="891"/>
      <c r="O283" s="892"/>
      <c r="P283" s="888"/>
      <c r="Q283" s="889"/>
      <c r="R283" s="894"/>
      <c r="S283" s="895"/>
    </row>
    <row r="284" spans="2:19" s="868" customFormat="1" ht="15" customHeight="1">
      <c r="B284" s="886"/>
      <c r="C284" s="887"/>
      <c r="D284" s="888"/>
      <c r="E284" s="889"/>
      <c r="F284" s="887"/>
      <c r="G284" s="888"/>
      <c r="H284" s="889"/>
      <c r="I284" s="887"/>
      <c r="J284" s="888"/>
      <c r="K284" s="889"/>
      <c r="L284" s="887"/>
      <c r="M284" s="888"/>
      <c r="N284" s="891"/>
      <c r="O284" s="892"/>
      <c r="P284" s="888"/>
      <c r="Q284" s="889"/>
      <c r="R284" s="894"/>
      <c r="S284" s="895"/>
    </row>
    <row r="285" spans="2:19" s="868" customFormat="1" ht="15" customHeight="1">
      <c r="B285" s="896"/>
      <c r="C285" s="892"/>
      <c r="D285" s="893"/>
      <c r="E285" s="891"/>
      <c r="F285" s="892"/>
      <c r="G285" s="893"/>
      <c r="H285" s="891"/>
      <c r="I285" s="892"/>
      <c r="J285" s="893"/>
      <c r="K285" s="889"/>
      <c r="L285" s="894"/>
      <c r="M285" s="923"/>
      <c r="N285" s="891"/>
      <c r="O285" s="892"/>
      <c r="P285" s="923"/>
      <c r="Q285" s="891"/>
      <c r="R285" s="892"/>
      <c r="S285" s="897"/>
    </row>
    <row r="286" spans="2:19" s="868" customFormat="1" ht="15" customHeight="1">
      <c r="B286" s="896"/>
      <c r="C286" s="892"/>
      <c r="D286" s="893"/>
      <c r="E286" s="891"/>
      <c r="F286" s="892"/>
      <c r="G286" s="893"/>
      <c r="H286" s="891"/>
      <c r="I286" s="892"/>
      <c r="J286" s="893"/>
      <c r="K286" s="891"/>
      <c r="L286" s="892"/>
      <c r="M286" s="893"/>
      <c r="N286" s="891"/>
      <c r="O286" s="892"/>
      <c r="P286" s="893"/>
      <c r="Q286" s="891"/>
      <c r="R286" s="892"/>
      <c r="S286" s="897"/>
    </row>
    <row r="287" spans="2:19" s="868" customFormat="1" ht="15" customHeight="1" thickBot="1">
      <c r="B287" s="898" t="s">
        <v>532</v>
      </c>
      <c r="C287" s="899">
        <f>SUM(C279:C286)</f>
        <v>4070</v>
      </c>
      <c r="D287" s="899">
        <f>SUM(D279:D286)</f>
        <v>0</v>
      </c>
      <c r="E287" s="901" t="s">
        <v>532</v>
      </c>
      <c r="F287" s="899">
        <f>SUM(F279:F286)</f>
        <v>120</v>
      </c>
      <c r="G287" s="899">
        <f>SUM(G279:G286)</f>
        <v>0</v>
      </c>
      <c r="H287" s="901" t="s">
        <v>532</v>
      </c>
      <c r="I287" s="899">
        <f>SUM(I279:I286)</f>
        <v>140</v>
      </c>
      <c r="J287" s="899">
        <f>SUM(J279:J286)</f>
        <v>0</v>
      </c>
      <c r="K287" s="901" t="s">
        <v>532</v>
      </c>
      <c r="L287" s="899">
        <f>SUM(L279:L286)</f>
        <v>30</v>
      </c>
      <c r="M287" s="899">
        <f>SUM(M279:M286)</f>
        <v>0</v>
      </c>
      <c r="N287" s="901" t="s">
        <v>532</v>
      </c>
      <c r="O287" s="913">
        <f>SUM(O279:O286)</f>
        <v>0</v>
      </c>
      <c r="P287" s="899">
        <f>SUM(P279:P286)</f>
        <v>0</v>
      </c>
      <c r="Q287" s="901" t="s">
        <v>532</v>
      </c>
      <c r="R287" s="913">
        <f>SUM(R279:R286)</f>
        <v>70</v>
      </c>
      <c r="S287" s="914">
        <f>SUM(S279:S286)</f>
        <v>0</v>
      </c>
    </row>
    <row r="288" spans="2:19" s="868" customFormat="1" ht="15" customHeight="1">
      <c r="B288" s="865"/>
      <c r="C288" s="903"/>
      <c r="D288" s="904"/>
      <c r="E288" s="905"/>
      <c r="F288" s="903"/>
      <c r="G288" s="904"/>
      <c r="H288" s="905"/>
      <c r="I288" s="903"/>
      <c r="J288" s="904"/>
      <c r="K288" s="905"/>
      <c r="L288" s="903"/>
      <c r="M288" s="904"/>
      <c r="N288" s="660"/>
      <c r="O288" s="1246"/>
      <c r="P288" s="1247"/>
      <c r="Q288" s="660"/>
      <c r="R288" s="1241">
        <v>46054</v>
      </c>
      <c r="S288" s="1242"/>
    </row>
    <row r="289" spans="2:19" s="868" customFormat="1" ht="15" customHeight="1">
      <c r="B289" s="865"/>
      <c r="C289" s="903"/>
      <c r="D289" s="904"/>
      <c r="E289" s="905"/>
      <c r="F289" s="903"/>
      <c r="G289" s="904"/>
      <c r="H289" s="905"/>
      <c r="I289" s="903"/>
      <c r="J289" s="904"/>
      <c r="K289" s="905"/>
      <c r="L289" s="903"/>
      <c r="M289" s="904"/>
      <c r="N289" s="1249"/>
      <c r="O289" s="1249"/>
      <c r="P289" s="1249"/>
      <c r="Q289" s="1249"/>
      <c r="R289" s="1249"/>
      <c r="S289" s="1249"/>
    </row>
    <row r="290" spans="2:19" s="868" customFormat="1" ht="15" customHeight="1">
      <c r="B290" s="865"/>
      <c r="C290" s="903"/>
      <c r="D290" s="904"/>
      <c r="E290" s="905"/>
      <c r="F290" s="903"/>
      <c r="G290" s="904"/>
      <c r="H290" s="905"/>
      <c r="I290" s="903"/>
      <c r="J290" s="904"/>
      <c r="K290" s="905"/>
      <c r="L290" s="903"/>
      <c r="M290" s="904"/>
      <c r="N290" s="905"/>
      <c r="O290" s="918"/>
      <c r="P290" s="919"/>
      <c r="Q290" s="905"/>
      <c r="R290" s="918"/>
      <c r="S290" s="919"/>
    </row>
    <row r="291" spans="2:19" s="868" customFormat="1" ht="15" customHeight="1">
      <c r="B291" s="865"/>
      <c r="C291" s="903"/>
      <c r="D291" s="904"/>
      <c r="E291" s="905"/>
      <c r="F291" s="903"/>
      <c r="G291" s="904"/>
      <c r="H291" s="905"/>
      <c r="I291" s="903"/>
      <c r="J291" s="904"/>
      <c r="K291" s="905"/>
      <c r="L291" s="903"/>
      <c r="M291" s="904"/>
      <c r="N291" s="905"/>
      <c r="O291" s="918"/>
      <c r="P291" s="919"/>
      <c r="Q291" s="905"/>
      <c r="R291" s="918"/>
      <c r="S291" s="919"/>
    </row>
    <row r="292" spans="2:19" s="868" customFormat="1" ht="15" customHeight="1">
      <c r="B292" s="865"/>
      <c r="C292" s="903"/>
      <c r="D292" s="904"/>
      <c r="E292" s="905"/>
      <c r="F292" s="903"/>
      <c r="G292" s="904"/>
      <c r="H292" s="905"/>
      <c r="I292" s="903"/>
      <c r="J292" s="904"/>
      <c r="K292" s="905"/>
      <c r="L292" s="903"/>
      <c r="M292" s="904"/>
      <c r="N292" s="905"/>
      <c r="O292" s="918"/>
      <c r="P292" s="919"/>
      <c r="Q292" s="905"/>
      <c r="R292" s="918"/>
      <c r="S292" s="919"/>
    </row>
    <row r="293" spans="2:19" s="868" customFormat="1" ht="15" customHeight="1">
      <c r="B293" s="865"/>
      <c r="C293" s="903"/>
      <c r="D293" s="904"/>
      <c r="E293" s="905"/>
      <c r="F293" s="903"/>
      <c r="G293" s="904"/>
      <c r="H293" s="905"/>
      <c r="I293" s="903"/>
      <c r="J293" s="904"/>
      <c r="K293" s="905"/>
      <c r="L293" s="903"/>
      <c r="M293" s="904"/>
      <c r="N293" s="905"/>
      <c r="O293" s="918"/>
      <c r="P293" s="919"/>
      <c r="Q293" s="905"/>
      <c r="R293" s="905"/>
      <c r="S293" s="919"/>
    </row>
    <row r="294" spans="2:19" s="868" customFormat="1" ht="15" customHeight="1">
      <c r="B294" s="865"/>
      <c r="C294" s="903"/>
      <c r="D294" s="904"/>
      <c r="E294" s="905"/>
      <c r="F294" s="903"/>
      <c r="G294" s="904"/>
      <c r="H294" s="905"/>
      <c r="I294" s="903"/>
      <c r="J294" s="904"/>
      <c r="K294" s="905"/>
      <c r="L294" s="903"/>
      <c r="M294" s="904"/>
      <c r="N294" s="905"/>
      <c r="O294" s="918"/>
      <c r="P294" s="919"/>
      <c r="Q294" s="905"/>
      <c r="R294" s="918"/>
      <c r="S294" s="919"/>
    </row>
    <row r="295" spans="2:19" s="868" customFormat="1" ht="15" customHeight="1" thickBot="1">
      <c r="B295" s="865"/>
      <c r="C295" s="903"/>
      <c r="D295" s="904"/>
      <c r="E295" s="905"/>
      <c r="F295" s="903"/>
      <c r="G295" s="904"/>
      <c r="H295" s="905"/>
      <c r="I295" s="903"/>
      <c r="J295" s="904"/>
      <c r="K295" s="905"/>
      <c r="L295" s="903"/>
      <c r="M295" s="904"/>
      <c r="N295" s="905"/>
      <c r="O295" s="918"/>
      <c r="P295" s="919"/>
      <c r="Q295" s="905"/>
      <c r="R295" s="918"/>
      <c r="S295" s="919"/>
    </row>
    <row r="296" spans="2:19" s="648" customFormat="1" ht="21" customHeight="1">
      <c r="B296" s="635" t="s">
        <v>42</v>
      </c>
      <c r="C296" s="638"/>
      <c r="D296" s="637"/>
      <c r="E296" s="636"/>
      <c r="F296" s="638"/>
      <c r="G296" s="638"/>
      <c r="H296" s="636"/>
      <c r="I296" s="639" t="s">
        <v>43</v>
      </c>
      <c r="J296" s="640"/>
      <c r="K296" s="641"/>
      <c r="L296" s="642"/>
      <c r="M296" s="643"/>
      <c r="N296" s="644"/>
      <c r="O296" s="645" t="s">
        <v>44</v>
      </c>
      <c r="P296" s="646"/>
      <c r="Q296" s="636"/>
      <c r="R296" s="646"/>
      <c r="S296" s="647"/>
    </row>
    <row r="297" spans="2:19" s="648" customFormat="1" ht="21" customHeight="1" thickBot="1">
      <c r="B297" s="649" t="s">
        <v>45</v>
      </c>
      <c r="C297" s="857"/>
      <c r="D297" s="651">
        <f>全紙計算!T33</f>
        <v>0</v>
      </c>
      <c r="E297" s="652"/>
      <c r="F297" s="653"/>
      <c r="G297" s="653"/>
      <c r="H297" s="652"/>
      <c r="I297" s="654" t="s">
        <v>46</v>
      </c>
      <c r="J297" s="655"/>
      <c r="K297" s="652"/>
      <c r="L297" s="653"/>
      <c r="M297" s="656"/>
      <c r="N297" s="657"/>
      <c r="O297" s="658" t="s">
        <v>47</v>
      </c>
      <c r="P297" s="1238"/>
      <c r="Q297" s="1239"/>
      <c r="R297" s="1239"/>
      <c r="S297" s="1240"/>
    </row>
    <row r="298" spans="2:19" s="868" customFormat="1" ht="18.75" customHeight="1">
      <c r="B298" s="905"/>
      <c r="C298" s="903"/>
      <c r="D298" s="904"/>
      <c r="E298" s="905"/>
      <c r="F298" s="903"/>
      <c r="G298" s="904"/>
      <c r="H298" s="905"/>
      <c r="I298" s="903"/>
      <c r="J298" s="904"/>
      <c r="K298" s="905"/>
      <c r="L298" s="903"/>
      <c r="M298" s="904"/>
      <c r="N298" s="905"/>
      <c r="O298" s="918"/>
      <c r="P298" s="919"/>
      <c r="Q298" s="905"/>
      <c r="R298" s="918"/>
      <c r="S298" s="919"/>
    </row>
    <row r="299" spans="2:19" s="868" customFormat="1" ht="21">
      <c r="B299" s="927" t="s">
        <v>326</v>
      </c>
      <c r="C299" s="908"/>
      <c r="D299" s="666" t="s">
        <v>49</v>
      </c>
      <c r="E299" s="666">
        <f>D306+G306+J306+M306+P306+S306</f>
        <v>0</v>
      </c>
      <c r="F299" s="666" t="s">
        <v>229</v>
      </c>
      <c r="G299" s="666">
        <f>全紙計算!S20</f>
        <v>1500</v>
      </c>
      <c r="H299" s="799"/>
      <c r="I299" s="909"/>
      <c r="J299" s="910"/>
      <c r="K299" s="911"/>
      <c r="L299" s="908"/>
      <c r="M299" s="910"/>
      <c r="N299" s="911" t="s">
        <v>54</v>
      </c>
      <c r="O299" s="920"/>
      <c r="P299" s="921"/>
      <c r="Q299" s="911"/>
      <c r="R299" s="920"/>
      <c r="S299" s="921"/>
    </row>
    <row r="300" spans="2:19" s="659" customFormat="1" ht="12" customHeight="1" thickBot="1">
      <c r="B300" s="672"/>
      <c r="C300" s="660"/>
      <c r="D300" s="843"/>
      <c r="E300" s="660"/>
      <c r="F300" s="660"/>
      <c r="G300" s="843"/>
      <c r="H300" s="660"/>
      <c r="I300" s="660"/>
      <c r="J300" s="843"/>
      <c r="K300" s="660"/>
      <c r="L300" s="660"/>
      <c r="M300" s="843"/>
      <c r="N300" s="660"/>
      <c r="O300" s="661"/>
      <c r="P300" s="662"/>
      <c r="Q300" s="660"/>
      <c r="R300" s="661"/>
      <c r="S300" s="662"/>
    </row>
    <row r="301" spans="2:19" s="868" customFormat="1" ht="15" customHeight="1">
      <c r="B301" s="801" t="s">
        <v>530</v>
      </c>
      <c r="C301" s="844"/>
      <c r="D301" s="845"/>
      <c r="E301" s="804" t="s">
        <v>457</v>
      </c>
      <c r="F301" s="844"/>
      <c r="G301" s="845"/>
      <c r="H301" s="804" t="s">
        <v>472</v>
      </c>
      <c r="I301" s="844"/>
      <c r="J301" s="846"/>
      <c r="K301" s="804" t="s">
        <v>473</v>
      </c>
      <c r="L301" s="844"/>
      <c r="M301" s="846"/>
      <c r="N301" s="806" t="s">
        <v>458</v>
      </c>
      <c r="O301" s="802"/>
      <c r="P301" s="805"/>
      <c r="Q301" s="751" t="s">
        <v>60</v>
      </c>
      <c r="R301" s="752"/>
      <c r="S301" s="880"/>
    </row>
    <row r="302" spans="2:19" s="670" customFormat="1" ht="15" customHeight="1">
      <c r="B302" s="860" t="s">
        <v>61</v>
      </c>
      <c r="C302" s="681" t="s">
        <v>64</v>
      </c>
      <c r="D302" s="682" t="s">
        <v>65</v>
      </c>
      <c r="E302" s="683" t="s">
        <v>61</v>
      </c>
      <c r="F302" s="681" t="s">
        <v>64</v>
      </c>
      <c r="G302" s="684" t="s">
        <v>65</v>
      </c>
      <c r="H302" s="683" t="s">
        <v>61</v>
      </c>
      <c r="I302" s="681" t="s">
        <v>64</v>
      </c>
      <c r="J302" s="682" t="s">
        <v>65</v>
      </c>
      <c r="K302" s="683" t="s">
        <v>61</v>
      </c>
      <c r="L302" s="681" t="s">
        <v>64</v>
      </c>
      <c r="M302" s="682" t="s">
        <v>65</v>
      </c>
      <c r="N302" s="683" t="s">
        <v>61</v>
      </c>
      <c r="O302" s="681" t="s">
        <v>64</v>
      </c>
      <c r="P302" s="682" t="s">
        <v>65</v>
      </c>
      <c r="Q302" s="683" t="s">
        <v>536</v>
      </c>
      <c r="R302" s="681" t="s">
        <v>64</v>
      </c>
      <c r="S302" s="809" t="s">
        <v>65</v>
      </c>
    </row>
    <row r="303" spans="2:19" s="868" customFormat="1" ht="15" customHeight="1">
      <c r="B303" s="928" t="s">
        <v>327</v>
      </c>
      <c r="C303" s="929">
        <v>1370</v>
      </c>
      <c r="D303" s="930"/>
      <c r="E303" s="931" t="s">
        <v>328</v>
      </c>
      <c r="F303" s="929">
        <v>60</v>
      </c>
      <c r="G303" s="930"/>
      <c r="H303" s="931" t="s">
        <v>328</v>
      </c>
      <c r="I303" s="929">
        <v>30</v>
      </c>
      <c r="J303" s="930"/>
      <c r="K303" s="931" t="s">
        <v>328</v>
      </c>
      <c r="L303" s="929">
        <v>10</v>
      </c>
      <c r="M303" s="930"/>
      <c r="N303" s="931"/>
      <c r="O303" s="932"/>
      <c r="P303" s="930"/>
      <c r="Q303" s="931" t="s">
        <v>328</v>
      </c>
      <c r="R303" s="929">
        <v>30</v>
      </c>
      <c r="S303" s="933"/>
    </row>
    <row r="304" spans="2:19" s="868" customFormat="1" ht="15" customHeight="1">
      <c r="B304" s="928"/>
      <c r="C304" s="929"/>
      <c r="D304" s="930"/>
      <c r="E304" s="931"/>
      <c r="F304" s="929"/>
      <c r="G304" s="930"/>
      <c r="H304" s="931"/>
      <c r="I304" s="929"/>
      <c r="J304" s="930"/>
      <c r="K304" s="931"/>
      <c r="L304" s="929"/>
      <c r="M304" s="930"/>
      <c r="N304" s="931"/>
      <c r="O304" s="932"/>
      <c r="P304" s="930"/>
      <c r="Q304" s="931"/>
      <c r="R304" s="932"/>
      <c r="S304" s="934"/>
    </row>
    <row r="305" spans="2:19" s="868" customFormat="1" ht="15" customHeight="1">
      <c r="B305" s="935"/>
      <c r="C305" s="936"/>
      <c r="D305" s="937"/>
      <c r="E305" s="938"/>
      <c r="F305" s="936"/>
      <c r="G305" s="937"/>
      <c r="H305" s="938"/>
      <c r="I305" s="936"/>
      <c r="J305" s="937"/>
      <c r="K305" s="938"/>
      <c r="L305" s="936"/>
      <c r="M305" s="937"/>
      <c r="N305" s="938"/>
      <c r="O305" s="936"/>
      <c r="P305" s="937"/>
      <c r="Q305" s="938"/>
      <c r="R305" s="936"/>
      <c r="S305" s="939"/>
    </row>
    <row r="306" spans="2:19" s="868" customFormat="1" ht="15" customHeight="1" thickBot="1">
      <c r="B306" s="940" t="s">
        <v>532</v>
      </c>
      <c r="C306" s="899">
        <f>SUM(C303:C305)</f>
        <v>1370</v>
      </c>
      <c r="D306" s="899">
        <f>SUM(D303:D305)</f>
        <v>0</v>
      </c>
      <c r="E306" s="941" t="s">
        <v>532</v>
      </c>
      <c r="F306" s="899">
        <f>SUM(F303:F305)</f>
        <v>60</v>
      </c>
      <c r="G306" s="899">
        <f>SUM(G303:G305)</f>
        <v>0</v>
      </c>
      <c r="H306" s="941" t="s">
        <v>532</v>
      </c>
      <c r="I306" s="899">
        <f>SUM(I303:I305)</f>
        <v>30</v>
      </c>
      <c r="J306" s="899">
        <f>SUM(J303:J305)</f>
        <v>0</v>
      </c>
      <c r="K306" s="941" t="s">
        <v>532</v>
      </c>
      <c r="L306" s="899">
        <f>SUM(L303:L305)</f>
        <v>10</v>
      </c>
      <c r="M306" s="899">
        <f>SUM(M303:M305)</f>
        <v>0</v>
      </c>
      <c r="N306" s="941" t="s">
        <v>532</v>
      </c>
      <c r="O306" s="899">
        <f>SUM(O303:O305)</f>
        <v>0</v>
      </c>
      <c r="P306" s="899">
        <f>SUM(P303:P305)</f>
        <v>0</v>
      </c>
      <c r="Q306" s="941" t="s">
        <v>537</v>
      </c>
      <c r="R306" s="899">
        <f>SUM(R303:R305)</f>
        <v>30</v>
      </c>
      <c r="S306" s="942">
        <f>SUM(S303:S305)</f>
        <v>0</v>
      </c>
    </row>
    <row r="307" spans="2:19" s="868" customFormat="1" ht="21.75" customHeight="1">
      <c r="B307" s="905"/>
      <c r="C307" s="903"/>
      <c r="D307" s="904"/>
      <c r="E307" s="905"/>
      <c r="F307" s="903"/>
      <c r="G307" s="904"/>
      <c r="H307" s="905"/>
      <c r="I307" s="903"/>
      <c r="J307" s="904"/>
      <c r="K307" s="905"/>
      <c r="L307" s="903"/>
      <c r="M307" s="904"/>
      <c r="N307" s="905"/>
      <c r="O307" s="903"/>
      <c r="P307" s="904"/>
      <c r="Q307" s="905"/>
      <c r="R307" s="903"/>
      <c r="S307" s="904"/>
    </row>
    <row r="308" spans="2:19" s="868" customFormat="1" ht="21">
      <c r="B308" s="927" t="s">
        <v>329</v>
      </c>
      <c r="C308" s="908"/>
      <c r="D308" s="666" t="s">
        <v>49</v>
      </c>
      <c r="E308" s="666">
        <f>D321+G321+J321+M321+P321+S321</f>
        <v>0</v>
      </c>
      <c r="F308" s="666" t="s">
        <v>229</v>
      </c>
      <c r="G308" s="666">
        <f>全紙計算!S21</f>
        <v>11910</v>
      </c>
      <c r="H308" s="799"/>
      <c r="I308" s="909"/>
      <c r="J308" s="910"/>
      <c r="K308" s="911"/>
      <c r="L308" s="908"/>
      <c r="M308" s="910"/>
      <c r="N308" s="911" t="s">
        <v>54</v>
      </c>
      <c r="O308" s="908"/>
      <c r="P308" s="910"/>
      <c r="Q308" s="911"/>
      <c r="R308" s="908"/>
      <c r="S308" s="910"/>
    </row>
    <row r="309" spans="2:19" s="659" customFormat="1" ht="12" customHeight="1" thickBot="1">
      <c r="B309" s="672"/>
      <c r="C309" s="660"/>
      <c r="D309" s="843"/>
      <c r="E309" s="660"/>
      <c r="F309" s="660"/>
      <c r="G309" s="843"/>
      <c r="H309" s="660"/>
      <c r="I309" s="660"/>
      <c r="J309" s="843"/>
      <c r="K309" s="660"/>
      <c r="L309" s="660"/>
      <c r="M309" s="843"/>
      <c r="N309" s="660"/>
      <c r="O309" s="660"/>
      <c r="P309" s="843"/>
      <c r="Q309" s="660"/>
      <c r="R309" s="660"/>
      <c r="S309" s="843"/>
    </row>
    <row r="310" spans="2:19" s="868" customFormat="1" ht="15" customHeight="1">
      <c r="B310" s="801" t="s">
        <v>530</v>
      </c>
      <c r="C310" s="844"/>
      <c r="D310" s="845"/>
      <c r="E310" s="804" t="s">
        <v>457</v>
      </c>
      <c r="F310" s="844"/>
      <c r="G310" s="845"/>
      <c r="H310" s="804" t="s">
        <v>472</v>
      </c>
      <c r="I310" s="844"/>
      <c r="J310" s="846"/>
      <c r="K310" s="804" t="s">
        <v>473</v>
      </c>
      <c r="L310" s="844"/>
      <c r="M310" s="846"/>
      <c r="N310" s="806" t="s">
        <v>458</v>
      </c>
      <c r="O310" s="844"/>
      <c r="P310" s="846"/>
      <c r="Q310" s="751" t="s">
        <v>60</v>
      </c>
      <c r="R310" s="847"/>
      <c r="S310" s="885"/>
    </row>
    <row r="311" spans="2:19" s="670" customFormat="1" ht="15" customHeight="1">
      <c r="B311" s="860" t="s">
        <v>61</v>
      </c>
      <c r="C311" s="681" t="s">
        <v>64</v>
      </c>
      <c r="D311" s="682" t="s">
        <v>65</v>
      </c>
      <c r="E311" s="683" t="s">
        <v>61</v>
      </c>
      <c r="F311" s="681" t="s">
        <v>64</v>
      </c>
      <c r="G311" s="684" t="s">
        <v>65</v>
      </c>
      <c r="H311" s="683" t="s">
        <v>61</v>
      </c>
      <c r="I311" s="681" t="s">
        <v>64</v>
      </c>
      <c r="J311" s="682" t="s">
        <v>65</v>
      </c>
      <c r="K311" s="683" t="s">
        <v>61</v>
      </c>
      <c r="L311" s="681" t="s">
        <v>64</v>
      </c>
      <c r="M311" s="682" t="s">
        <v>65</v>
      </c>
      <c r="N311" s="683" t="s">
        <v>61</v>
      </c>
      <c r="O311" s="681" t="s">
        <v>64</v>
      </c>
      <c r="P311" s="682" t="s">
        <v>65</v>
      </c>
      <c r="Q311" s="683" t="s">
        <v>536</v>
      </c>
      <c r="R311" s="681" t="s">
        <v>64</v>
      </c>
      <c r="S311" s="809" t="s">
        <v>65</v>
      </c>
    </row>
    <row r="312" spans="2:19" s="868" customFormat="1" ht="15" customHeight="1">
      <c r="B312" s="928" t="s">
        <v>330</v>
      </c>
      <c r="C312" s="929">
        <v>1770</v>
      </c>
      <c r="D312" s="930"/>
      <c r="E312" s="931" t="s">
        <v>342</v>
      </c>
      <c r="F312" s="929">
        <v>710</v>
      </c>
      <c r="G312" s="930"/>
      <c r="H312" s="931" t="s">
        <v>331</v>
      </c>
      <c r="I312" s="929">
        <v>80</v>
      </c>
      <c r="J312" s="930"/>
      <c r="K312" s="931" t="s">
        <v>331</v>
      </c>
      <c r="L312" s="929">
        <v>10</v>
      </c>
      <c r="M312" s="930"/>
      <c r="N312" s="931"/>
      <c r="O312" s="929"/>
      <c r="P312" s="930"/>
      <c r="Q312" s="931" t="s">
        <v>331</v>
      </c>
      <c r="R312" s="929">
        <v>30</v>
      </c>
      <c r="S312" s="933"/>
    </row>
    <row r="313" spans="2:19" s="868" customFormat="1" ht="15" customHeight="1">
      <c r="B313" s="928" t="s">
        <v>332</v>
      </c>
      <c r="C313" s="929">
        <v>2810</v>
      </c>
      <c r="D313" s="930"/>
      <c r="E313" s="931" t="s">
        <v>337</v>
      </c>
      <c r="F313" s="929">
        <v>30</v>
      </c>
      <c r="G313" s="930"/>
      <c r="H313" s="931" t="s">
        <v>333</v>
      </c>
      <c r="I313" s="929">
        <v>110</v>
      </c>
      <c r="J313" s="930"/>
      <c r="K313" s="931" t="s">
        <v>333</v>
      </c>
      <c r="L313" s="929">
        <v>20</v>
      </c>
      <c r="M313" s="930"/>
      <c r="N313" s="931"/>
      <c r="O313" s="932"/>
      <c r="P313" s="930"/>
      <c r="Q313" s="931" t="s">
        <v>333</v>
      </c>
      <c r="R313" s="932">
        <v>70</v>
      </c>
      <c r="S313" s="934"/>
    </row>
    <row r="314" spans="2:19" s="868" customFormat="1" ht="15" customHeight="1">
      <c r="B314" s="928" t="s">
        <v>334</v>
      </c>
      <c r="C314" s="929">
        <v>1850</v>
      </c>
      <c r="D314" s="930"/>
      <c r="E314" s="931" t="s">
        <v>343</v>
      </c>
      <c r="F314" s="929">
        <v>330</v>
      </c>
      <c r="G314" s="930"/>
      <c r="H314" s="931" t="s">
        <v>335</v>
      </c>
      <c r="I314" s="929">
        <v>70</v>
      </c>
      <c r="J314" s="930"/>
      <c r="K314" s="931" t="s">
        <v>335</v>
      </c>
      <c r="L314" s="929">
        <v>10</v>
      </c>
      <c r="M314" s="930"/>
      <c r="N314" s="931"/>
      <c r="O314" s="932"/>
      <c r="P314" s="930"/>
      <c r="Q314" s="931" t="s">
        <v>335</v>
      </c>
      <c r="R314" s="932">
        <v>30</v>
      </c>
      <c r="S314" s="934"/>
    </row>
    <row r="315" spans="2:19" s="868" customFormat="1" ht="15" customHeight="1">
      <c r="B315" s="928" t="s">
        <v>336</v>
      </c>
      <c r="C315" s="929">
        <v>930</v>
      </c>
      <c r="D315" s="930"/>
      <c r="E315" s="931"/>
      <c r="F315" s="929"/>
      <c r="G315" s="930"/>
      <c r="H315" s="931" t="s">
        <v>337</v>
      </c>
      <c r="I315" s="929">
        <v>40</v>
      </c>
      <c r="J315" s="930"/>
      <c r="K315" s="931"/>
      <c r="L315" s="929"/>
      <c r="M315" s="930"/>
      <c r="N315" s="931"/>
      <c r="O315" s="932"/>
      <c r="P315" s="930"/>
      <c r="Q315" s="931" t="s">
        <v>337</v>
      </c>
      <c r="R315" s="932">
        <v>30</v>
      </c>
      <c r="S315" s="934"/>
    </row>
    <row r="316" spans="2:19" s="868" customFormat="1" ht="15" customHeight="1">
      <c r="B316" s="928" t="s">
        <v>338</v>
      </c>
      <c r="C316" s="929">
        <v>1020</v>
      </c>
      <c r="D316" s="930"/>
      <c r="E316" s="931"/>
      <c r="F316" s="929"/>
      <c r="G316" s="930"/>
      <c r="H316" s="931" t="s">
        <v>339</v>
      </c>
      <c r="I316" s="929">
        <v>70</v>
      </c>
      <c r="J316" s="930"/>
      <c r="K316" s="931" t="s">
        <v>339</v>
      </c>
      <c r="L316" s="929">
        <v>10</v>
      </c>
      <c r="M316" s="930"/>
      <c r="N316" s="931"/>
      <c r="O316" s="932"/>
      <c r="P316" s="930"/>
      <c r="Q316" s="931" t="s">
        <v>339</v>
      </c>
      <c r="R316" s="932">
        <v>40</v>
      </c>
      <c r="S316" s="934"/>
    </row>
    <row r="317" spans="2:19" s="868" customFormat="1" ht="15" customHeight="1">
      <c r="B317" s="928" t="s">
        <v>340</v>
      </c>
      <c r="C317" s="929">
        <v>1720</v>
      </c>
      <c r="D317" s="930"/>
      <c r="E317" s="938"/>
      <c r="F317" s="936"/>
      <c r="G317" s="937"/>
      <c r="H317" s="931" t="s">
        <v>341</v>
      </c>
      <c r="I317" s="932">
        <v>60</v>
      </c>
      <c r="J317" s="943"/>
      <c r="K317" s="931" t="s">
        <v>341</v>
      </c>
      <c r="L317" s="929">
        <v>30</v>
      </c>
      <c r="M317" s="930"/>
      <c r="N317" s="931"/>
      <c r="O317" s="932"/>
      <c r="P317" s="930"/>
      <c r="Q317" s="931" t="s">
        <v>341</v>
      </c>
      <c r="R317" s="932">
        <v>30</v>
      </c>
      <c r="S317" s="934"/>
    </row>
    <row r="318" spans="2:19" s="868" customFormat="1" ht="15" customHeight="1">
      <c r="B318" s="928"/>
      <c r="C318" s="929"/>
      <c r="D318" s="930"/>
      <c r="E318" s="938"/>
      <c r="F318" s="936"/>
      <c r="G318" s="937"/>
      <c r="H318" s="931"/>
      <c r="I318" s="932"/>
      <c r="J318" s="943"/>
      <c r="K318" s="931"/>
      <c r="L318" s="932"/>
      <c r="M318" s="943"/>
      <c r="N318" s="931"/>
      <c r="O318" s="932"/>
      <c r="P318" s="943"/>
      <c r="Q318" s="931"/>
      <c r="R318" s="932"/>
      <c r="S318" s="934"/>
    </row>
    <row r="319" spans="2:19" s="868" customFormat="1" ht="15" customHeight="1">
      <c r="B319" s="928"/>
      <c r="C319" s="929"/>
      <c r="D319" s="930"/>
      <c r="E319" s="938"/>
      <c r="F319" s="936"/>
      <c r="G319" s="937"/>
      <c r="H319" s="938"/>
      <c r="I319" s="936"/>
      <c r="J319" s="937"/>
      <c r="K319" s="931"/>
      <c r="L319" s="932"/>
      <c r="M319" s="943"/>
      <c r="N319" s="938"/>
      <c r="O319" s="936"/>
      <c r="P319" s="937"/>
      <c r="Q319" s="938"/>
      <c r="R319" s="936"/>
      <c r="S319" s="939"/>
    </row>
    <row r="320" spans="2:19" s="868" customFormat="1" ht="15" customHeight="1">
      <c r="B320" s="935"/>
      <c r="C320" s="936"/>
      <c r="D320" s="937"/>
      <c r="E320" s="938"/>
      <c r="F320" s="936"/>
      <c r="G320" s="937"/>
      <c r="H320" s="938"/>
      <c r="I320" s="936"/>
      <c r="J320" s="937"/>
      <c r="K320" s="938"/>
      <c r="L320" s="936"/>
      <c r="M320" s="937"/>
      <c r="N320" s="938"/>
      <c r="O320" s="936"/>
      <c r="P320" s="937"/>
      <c r="Q320" s="938"/>
      <c r="R320" s="936"/>
      <c r="S320" s="939"/>
    </row>
    <row r="321" spans="2:19" s="868" customFormat="1" ht="15" customHeight="1" thickBot="1">
      <c r="B321" s="940" t="s">
        <v>532</v>
      </c>
      <c r="C321" s="899">
        <f>SUM(C312:C320)</f>
        <v>10100</v>
      </c>
      <c r="D321" s="899">
        <f>SUM(D312:D320)</f>
        <v>0</v>
      </c>
      <c r="E321" s="941" t="s">
        <v>532</v>
      </c>
      <c r="F321" s="899">
        <f>SUM(F312:F320)</f>
        <v>1070</v>
      </c>
      <c r="G321" s="899">
        <f>SUM(G312:G320)</f>
        <v>0</v>
      </c>
      <c r="H321" s="941" t="s">
        <v>532</v>
      </c>
      <c r="I321" s="899">
        <f>SUM(I312:I320)</f>
        <v>430</v>
      </c>
      <c r="J321" s="899">
        <f>SUM(J312:J320)</f>
        <v>0</v>
      </c>
      <c r="K321" s="941" t="s">
        <v>532</v>
      </c>
      <c r="L321" s="899">
        <f>SUM(L312:L320)</f>
        <v>80</v>
      </c>
      <c r="M321" s="899">
        <f>SUM(M312:M320)</f>
        <v>0</v>
      </c>
      <c r="N321" s="941" t="s">
        <v>532</v>
      </c>
      <c r="O321" s="899">
        <f>SUM(O312:O320)</f>
        <v>0</v>
      </c>
      <c r="P321" s="899">
        <f>SUM(P312:P320)</f>
        <v>0</v>
      </c>
      <c r="Q321" s="941" t="s">
        <v>532</v>
      </c>
      <c r="R321" s="944">
        <f>SUM(R312:R320)</f>
        <v>230</v>
      </c>
      <c r="S321" s="942">
        <f>SUM(S312:S320)</f>
        <v>0</v>
      </c>
    </row>
    <row r="322" spans="2:19" s="868" customFormat="1" ht="15" customHeight="1">
      <c r="B322" s="945"/>
      <c r="C322" s="946"/>
      <c r="D322" s="947"/>
      <c r="E322" s="948"/>
      <c r="F322" s="949"/>
      <c r="G322" s="950"/>
      <c r="H322" s="951"/>
      <c r="I322" s="949"/>
      <c r="J322" s="950"/>
      <c r="K322" s="951"/>
      <c r="L322" s="949"/>
      <c r="M322" s="950"/>
      <c r="N322" s="660"/>
      <c r="O322" s="1248"/>
      <c r="P322" s="1248"/>
      <c r="Q322" s="660"/>
      <c r="R322" s="1248"/>
      <c r="S322" s="1248"/>
    </row>
    <row r="323" spans="2:19" s="868" customFormat="1" ht="15" customHeight="1">
      <c r="B323" s="905"/>
      <c r="C323" s="903"/>
      <c r="D323" s="904"/>
      <c r="E323" s="905"/>
      <c r="F323" s="903"/>
      <c r="G323" s="904"/>
      <c r="H323" s="905"/>
      <c r="I323" s="903"/>
      <c r="J323" s="904"/>
      <c r="K323" s="905"/>
      <c r="L323" s="903"/>
      <c r="M323" s="904"/>
      <c r="N323" s="869"/>
      <c r="O323" s="870"/>
      <c r="P323" s="870"/>
      <c r="Q323" s="869"/>
      <c r="R323" s="870"/>
      <c r="S323" s="870"/>
    </row>
    <row r="324" spans="2:19" s="868" customFormat="1" ht="18.75" customHeight="1">
      <c r="B324" s="927" t="s">
        <v>344</v>
      </c>
      <c r="C324" s="908"/>
      <c r="D324" s="666" t="s">
        <v>49</v>
      </c>
      <c r="E324" s="666">
        <f>D342+G342+J342+M342+P342+S342</f>
        <v>0</v>
      </c>
      <c r="F324" s="666" t="s">
        <v>229</v>
      </c>
      <c r="G324" s="666">
        <f>全紙計算!S22</f>
        <v>16780</v>
      </c>
      <c r="H324" s="799"/>
      <c r="I324" s="909"/>
      <c r="J324" s="910"/>
      <c r="K324" s="911"/>
      <c r="L324" s="908"/>
      <c r="M324" s="910"/>
      <c r="N324" s="911" t="s">
        <v>54</v>
      </c>
      <c r="O324" s="908"/>
      <c r="P324" s="910"/>
      <c r="Q324" s="911"/>
      <c r="R324" s="908"/>
      <c r="S324" s="910"/>
    </row>
    <row r="325" spans="2:19" s="659" customFormat="1" ht="12" customHeight="1" thickBot="1">
      <c r="B325" s="672"/>
      <c r="C325" s="660"/>
      <c r="D325" s="843"/>
      <c r="E325" s="660"/>
      <c r="F325" s="660"/>
      <c r="G325" s="843"/>
      <c r="H325" s="660"/>
      <c r="I325" s="660"/>
      <c r="J325" s="843"/>
      <c r="K325" s="660"/>
      <c r="L325" s="660"/>
      <c r="M325" s="843"/>
      <c r="N325" s="660"/>
      <c r="O325" s="660"/>
      <c r="P325" s="843"/>
      <c r="Q325" s="660"/>
      <c r="R325" s="660"/>
      <c r="S325" s="843"/>
    </row>
    <row r="326" spans="2:19" s="868" customFormat="1" ht="15" customHeight="1">
      <c r="B326" s="801" t="s">
        <v>530</v>
      </c>
      <c r="C326" s="844"/>
      <c r="D326" s="845"/>
      <c r="E326" s="804" t="s">
        <v>457</v>
      </c>
      <c r="F326" s="844"/>
      <c r="G326" s="845"/>
      <c r="H326" s="804" t="s">
        <v>472</v>
      </c>
      <c r="I326" s="844"/>
      <c r="J326" s="846"/>
      <c r="K326" s="804" t="s">
        <v>473</v>
      </c>
      <c r="L326" s="844"/>
      <c r="M326" s="846"/>
      <c r="N326" s="806" t="s">
        <v>458</v>
      </c>
      <c r="O326" s="844"/>
      <c r="P326" s="846"/>
      <c r="Q326" s="751" t="s">
        <v>60</v>
      </c>
      <c r="R326" s="847"/>
      <c r="S326" s="885"/>
    </row>
    <row r="327" spans="2:19" s="670" customFormat="1" ht="15" customHeight="1">
      <c r="B327" s="860" t="s">
        <v>61</v>
      </c>
      <c r="C327" s="681" t="s">
        <v>64</v>
      </c>
      <c r="D327" s="682" t="s">
        <v>65</v>
      </c>
      <c r="E327" s="683" t="s">
        <v>61</v>
      </c>
      <c r="F327" s="681" t="s">
        <v>64</v>
      </c>
      <c r="G327" s="684" t="s">
        <v>65</v>
      </c>
      <c r="H327" s="683" t="s">
        <v>61</v>
      </c>
      <c r="I327" s="681" t="s">
        <v>64</v>
      </c>
      <c r="J327" s="682" t="s">
        <v>65</v>
      </c>
      <c r="K327" s="683" t="s">
        <v>61</v>
      </c>
      <c r="L327" s="681" t="s">
        <v>64</v>
      </c>
      <c r="M327" s="682" t="s">
        <v>65</v>
      </c>
      <c r="N327" s="683" t="s">
        <v>61</v>
      </c>
      <c r="O327" s="681" t="s">
        <v>64</v>
      </c>
      <c r="P327" s="682" t="s">
        <v>65</v>
      </c>
      <c r="Q327" s="683" t="s">
        <v>536</v>
      </c>
      <c r="R327" s="681" t="s">
        <v>64</v>
      </c>
      <c r="S327" s="809" t="s">
        <v>65</v>
      </c>
    </row>
    <row r="328" spans="2:19" s="868" customFormat="1" ht="15" customHeight="1">
      <c r="B328" s="952" t="s">
        <v>345</v>
      </c>
      <c r="C328" s="887">
        <v>1870</v>
      </c>
      <c r="D328" s="888"/>
      <c r="E328" s="889" t="s">
        <v>365</v>
      </c>
      <c r="F328" s="887">
        <v>440</v>
      </c>
      <c r="G328" s="888"/>
      <c r="H328" s="889" t="s">
        <v>346</v>
      </c>
      <c r="I328" s="887">
        <v>90</v>
      </c>
      <c r="J328" s="888"/>
      <c r="K328" s="889" t="s">
        <v>346</v>
      </c>
      <c r="L328" s="887">
        <v>10</v>
      </c>
      <c r="M328" s="888"/>
      <c r="N328" s="889"/>
      <c r="O328" s="887"/>
      <c r="P328" s="888"/>
      <c r="Q328" s="889" t="s">
        <v>346</v>
      </c>
      <c r="R328" s="887">
        <v>100</v>
      </c>
      <c r="S328" s="890"/>
    </row>
    <row r="329" spans="2:19" s="868" customFormat="1" ht="15" customHeight="1">
      <c r="B329" s="952" t="s">
        <v>347</v>
      </c>
      <c r="C329" s="887">
        <v>1970</v>
      </c>
      <c r="D329" s="888"/>
      <c r="E329" s="889" t="s">
        <v>366</v>
      </c>
      <c r="F329" s="887">
        <v>360</v>
      </c>
      <c r="G329" s="888"/>
      <c r="H329" s="889" t="s">
        <v>348</v>
      </c>
      <c r="I329" s="887">
        <v>80</v>
      </c>
      <c r="J329" s="888"/>
      <c r="K329" s="889" t="s">
        <v>348</v>
      </c>
      <c r="L329" s="887">
        <v>10</v>
      </c>
      <c r="M329" s="888"/>
      <c r="N329" s="889"/>
      <c r="O329" s="887"/>
      <c r="P329" s="888"/>
      <c r="Q329" s="889" t="s">
        <v>348</v>
      </c>
      <c r="R329" s="887">
        <v>60</v>
      </c>
      <c r="S329" s="922"/>
    </row>
    <row r="330" spans="2:19" s="868" customFormat="1" ht="15" customHeight="1">
      <c r="B330" s="952" t="s">
        <v>349</v>
      </c>
      <c r="C330" s="887">
        <v>1710</v>
      </c>
      <c r="D330" s="888"/>
      <c r="E330" s="889" t="s">
        <v>367</v>
      </c>
      <c r="F330" s="887">
        <v>180</v>
      </c>
      <c r="G330" s="888"/>
      <c r="H330" s="889" t="s">
        <v>350</v>
      </c>
      <c r="I330" s="887">
        <v>80</v>
      </c>
      <c r="J330" s="888"/>
      <c r="K330" s="889" t="s">
        <v>350</v>
      </c>
      <c r="L330" s="887">
        <v>20</v>
      </c>
      <c r="M330" s="888"/>
      <c r="N330" s="889"/>
      <c r="O330" s="887"/>
      <c r="P330" s="888"/>
      <c r="Q330" s="889" t="s">
        <v>350</v>
      </c>
      <c r="R330" s="887">
        <v>30</v>
      </c>
      <c r="S330" s="922"/>
    </row>
    <row r="331" spans="2:19" s="868" customFormat="1" ht="15" customHeight="1">
      <c r="B331" s="952" t="s">
        <v>351</v>
      </c>
      <c r="C331" s="887">
        <v>2640</v>
      </c>
      <c r="D331" s="888"/>
      <c r="E331" s="889" t="s">
        <v>351</v>
      </c>
      <c r="F331" s="887">
        <v>380</v>
      </c>
      <c r="G331" s="888"/>
      <c r="H331" s="889" t="s">
        <v>352</v>
      </c>
      <c r="I331" s="887">
        <v>120</v>
      </c>
      <c r="J331" s="888"/>
      <c r="K331" s="889" t="s">
        <v>352</v>
      </c>
      <c r="L331" s="887">
        <v>20</v>
      </c>
      <c r="M331" s="888"/>
      <c r="N331" s="889"/>
      <c r="O331" s="894"/>
      <c r="P331" s="888"/>
      <c r="Q331" s="889" t="s">
        <v>352</v>
      </c>
      <c r="R331" s="894">
        <v>90</v>
      </c>
      <c r="S331" s="895"/>
    </row>
    <row r="332" spans="2:19" s="868" customFormat="1" ht="15" customHeight="1">
      <c r="B332" s="952" t="s">
        <v>353</v>
      </c>
      <c r="C332" s="887">
        <v>1450</v>
      </c>
      <c r="D332" s="888"/>
      <c r="E332" s="889" t="s">
        <v>353</v>
      </c>
      <c r="F332" s="887">
        <v>440</v>
      </c>
      <c r="G332" s="888"/>
      <c r="H332" s="889" t="s">
        <v>354</v>
      </c>
      <c r="I332" s="887">
        <v>50</v>
      </c>
      <c r="J332" s="888"/>
      <c r="K332" s="889" t="s">
        <v>354</v>
      </c>
      <c r="L332" s="887">
        <v>10</v>
      </c>
      <c r="M332" s="888"/>
      <c r="N332" s="889"/>
      <c r="O332" s="894"/>
      <c r="P332" s="888"/>
      <c r="Q332" s="889" t="s">
        <v>354</v>
      </c>
      <c r="R332" s="894">
        <v>30</v>
      </c>
      <c r="S332" s="895"/>
    </row>
    <row r="333" spans="2:19" s="868" customFormat="1" ht="15" customHeight="1">
      <c r="B333" s="952" t="s">
        <v>355</v>
      </c>
      <c r="C333" s="887">
        <v>630</v>
      </c>
      <c r="D333" s="888"/>
      <c r="E333" s="889" t="s">
        <v>368</v>
      </c>
      <c r="F333" s="887">
        <v>80</v>
      </c>
      <c r="G333" s="888"/>
      <c r="H333" s="889" t="s">
        <v>356</v>
      </c>
      <c r="I333" s="887">
        <v>10</v>
      </c>
      <c r="J333" s="888"/>
      <c r="K333" s="889" t="s">
        <v>358</v>
      </c>
      <c r="L333" s="887">
        <v>10</v>
      </c>
      <c r="M333" s="888"/>
      <c r="N333" s="891"/>
      <c r="O333" s="892"/>
      <c r="P333" s="888"/>
      <c r="Q333" s="889" t="s">
        <v>356</v>
      </c>
      <c r="R333" s="894">
        <v>10</v>
      </c>
      <c r="S333" s="895"/>
    </row>
    <row r="334" spans="2:19" s="868" customFormat="1" ht="15" customHeight="1">
      <c r="B334" s="952" t="s">
        <v>357</v>
      </c>
      <c r="C334" s="887">
        <v>1090</v>
      </c>
      <c r="D334" s="888"/>
      <c r="E334" s="889" t="s">
        <v>369</v>
      </c>
      <c r="F334" s="887">
        <v>70</v>
      </c>
      <c r="G334" s="888"/>
      <c r="H334" s="889" t="s">
        <v>358</v>
      </c>
      <c r="I334" s="887">
        <v>20</v>
      </c>
      <c r="J334" s="888"/>
      <c r="K334" s="889" t="s">
        <v>360</v>
      </c>
      <c r="L334" s="887">
        <v>10</v>
      </c>
      <c r="M334" s="888"/>
      <c r="N334" s="891"/>
      <c r="O334" s="892"/>
      <c r="P334" s="888"/>
      <c r="Q334" s="889" t="s">
        <v>358</v>
      </c>
      <c r="R334" s="894">
        <v>20</v>
      </c>
      <c r="S334" s="895"/>
    </row>
    <row r="335" spans="2:19" s="868" customFormat="1" ht="15" customHeight="1">
      <c r="B335" s="952" t="s">
        <v>359</v>
      </c>
      <c r="C335" s="887">
        <v>700</v>
      </c>
      <c r="D335" s="888"/>
      <c r="E335" s="889" t="s">
        <v>362</v>
      </c>
      <c r="F335" s="887">
        <v>70</v>
      </c>
      <c r="G335" s="888"/>
      <c r="H335" s="889" t="s">
        <v>360</v>
      </c>
      <c r="I335" s="887">
        <v>30</v>
      </c>
      <c r="J335" s="888"/>
      <c r="K335" s="889" t="s">
        <v>362</v>
      </c>
      <c r="L335" s="887">
        <v>10</v>
      </c>
      <c r="M335" s="888"/>
      <c r="N335" s="891"/>
      <c r="O335" s="892"/>
      <c r="P335" s="888"/>
      <c r="Q335" s="889" t="s">
        <v>360</v>
      </c>
      <c r="R335" s="894">
        <v>20</v>
      </c>
      <c r="S335" s="895"/>
    </row>
    <row r="336" spans="2:19" s="868" customFormat="1" ht="15" customHeight="1">
      <c r="B336" s="952" t="s">
        <v>361</v>
      </c>
      <c r="C336" s="887">
        <v>1110</v>
      </c>
      <c r="D336" s="888"/>
      <c r="E336" s="889"/>
      <c r="F336" s="887"/>
      <c r="G336" s="888"/>
      <c r="H336" s="889" t="s">
        <v>362</v>
      </c>
      <c r="I336" s="887">
        <v>40</v>
      </c>
      <c r="J336" s="888"/>
      <c r="K336" s="889"/>
      <c r="L336" s="887"/>
      <c r="M336" s="888"/>
      <c r="N336" s="891"/>
      <c r="O336" s="892"/>
      <c r="P336" s="888"/>
      <c r="Q336" s="889" t="s">
        <v>362</v>
      </c>
      <c r="R336" s="894">
        <v>40</v>
      </c>
      <c r="S336" s="895"/>
    </row>
    <row r="337" spans="2:19" s="868" customFormat="1" ht="15" customHeight="1">
      <c r="B337" s="952" t="s">
        <v>363</v>
      </c>
      <c r="C337" s="887">
        <v>550</v>
      </c>
      <c r="D337" s="888"/>
      <c r="E337" s="891"/>
      <c r="F337" s="892"/>
      <c r="G337" s="893"/>
      <c r="H337" s="889" t="s">
        <v>364</v>
      </c>
      <c r="I337" s="887">
        <v>10</v>
      </c>
      <c r="J337" s="888"/>
      <c r="K337" s="889"/>
      <c r="L337" s="887"/>
      <c r="M337" s="888"/>
      <c r="N337" s="891"/>
      <c r="O337" s="892"/>
      <c r="P337" s="888"/>
      <c r="Q337" s="889" t="s">
        <v>364</v>
      </c>
      <c r="R337" s="894">
        <v>10</v>
      </c>
      <c r="S337" s="895"/>
    </row>
    <row r="338" spans="2:19" s="868" customFormat="1" ht="15" customHeight="1">
      <c r="B338" s="952"/>
      <c r="C338" s="887"/>
      <c r="D338" s="888"/>
      <c r="E338" s="891"/>
      <c r="F338" s="892"/>
      <c r="G338" s="893"/>
      <c r="H338" s="889"/>
      <c r="I338" s="887"/>
      <c r="J338" s="888"/>
      <c r="K338" s="889"/>
      <c r="L338" s="887"/>
      <c r="M338" s="888"/>
      <c r="N338" s="891"/>
      <c r="O338" s="892"/>
      <c r="P338" s="888"/>
      <c r="Q338" s="889"/>
      <c r="R338" s="894"/>
      <c r="S338" s="895"/>
    </row>
    <row r="339" spans="2:19" s="868" customFormat="1" ht="15" customHeight="1">
      <c r="B339" s="952"/>
      <c r="C339" s="887"/>
      <c r="D339" s="888"/>
      <c r="E339" s="891"/>
      <c r="F339" s="892"/>
      <c r="G339" s="893"/>
      <c r="H339" s="889"/>
      <c r="I339" s="887"/>
      <c r="J339" s="888"/>
      <c r="K339" s="889"/>
      <c r="L339" s="894"/>
      <c r="M339" s="923"/>
      <c r="N339" s="891"/>
      <c r="O339" s="892"/>
      <c r="P339" s="923"/>
      <c r="Q339" s="889"/>
      <c r="R339" s="894"/>
      <c r="S339" s="895"/>
    </row>
    <row r="340" spans="2:19" s="868" customFormat="1" ht="15" customHeight="1">
      <c r="B340" s="952"/>
      <c r="C340" s="887"/>
      <c r="D340" s="888"/>
      <c r="E340" s="891"/>
      <c r="F340" s="892"/>
      <c r="G340" s="893"/>
      <c r="H340" s="889"/>
      <c r="I340" s="887"/>
      <c r="J340" s="888"/>
      <c r="K340" s="889"/>
      <c r="L340" s="894"/>
      <c r="M340" s="923"/>
      <c r="N340" s="891"/>
      <c r="O340" s="892"/>
      <c r="P340" s="923"/>
      <c r="Q340" s="891"/>
      <c r="R340" s="892"/>
      <c r="S340" s="897"/>
    </row>
    <row r="341" spans="2:19" s="868" customFormat="1" ht="15" customHeight="1">
      <c r="B341" s="953"/>
      <c r="C341" s="892"/>
      <c r="D341" s="893"/>
      <c r="E341" s="891"/>
      <c r="F341" s="892"/>
      <c r="G341" s="893"/>
      <c r="H341" s="891"/>
      <c r="I341" s="892"/>
      <c r="J341" s="893"/>
      <c r="K341" s="889"/>
      <c r="L341" s="894"/>
      <c r="M341" s="923"/>
      <c r="N341" s="891"/>
      <c r="O341" s="892"/>
      <c r="P341" s="923"/>
      <c r="Q341" s="891"/>
      <c r="R341" s="892"/>
      <c r="S341" s="897"/>
    </row>
    <row r="342" spans="2:19" s="868" customFormat="1" ht="15" customHeight="1" thickBot="1">
      <c r="B342" s="954" t="s">
        <v>532</v>
      </c>
      <c r="C342" s="899">
        <f>SUM(C328:C341)</f>
        <v>13720</v>
      </c>
      <c r="D342" s="899">
        <f>SUM(D328:D341)</f>
        <v>0</v>
      </c>
      <c r="E342" s="901" t="s">
        <v>532</v>
      </c>
      <c r="F342" s="899">
        <f>SUM(F328:F341)</f>
        <v>2020</v>
      </c>
      <c r="G342" s="899">
        <f>SUM(G328:G341)</f>
        <v>0</v>
      </c>
      <c r="H342" s="901" t="s">
        <v>532</v>
      </c>
      <c r="I342" s="899">
        <f>SUM(I328:I341)</f>
        <v>530</v>
      </c>
      <c r="J342" s="899">
        <f>SUM(J328:J341)</f>
        <v>0</v>
      </c>
      <c r="K342" s="901" t="s">
        <v>532</v>
      </c>
      <c r="L342" s="899">
        <f>SUM(L328:L341)</f>
        <v>100</v>
      </c>
      <c r="M342" s="899">
        <f>SUM(M328:M341)</f>
        <v>0</v>
      </c>
      <c r="N342" s="901" t="s">
        <v>532</v>
      </c>
      <c r="O342" s="913">
        <f>SUM(O328:O341)</f>
        <v>0</v>
      </c>
      <c r="P342" s="899">
        <f>SUM(P328:P341)</f>
        <v>0</v>
      </c>
      <c r="Q342" s="901" t="s">
        <v>532</v>
      </c>
      <c r="R342" s="913">
        <f>SUM(R328:R341)</f>
        <v>410</v>
      </c>
      <c r="S342" s="914">
        <f>SUM(S328:S341)</f>
        <v>0</v>
      </c>
    </row>
    <row r="343" spans="2:19" s="868" customFormat="1" ht="15" customHeight="1">
      <c r="B343" s="925"/>
      <c r="C343" s="949"/>
      <c r="D343" s="950"/>
      <c r="E343" s="951"/>
      <c r="F343" s="949"/>
      <c r="G343" s="950"/>
      <c r="H343" s="951"/>
      <c r="I343" s="949"/>
      <c r="J343" s="950"/>
      <c r="K343" s="951"/>
      <c r="L343" s="949"/>
      <c r="M343" s="950"/>
      <c r="N343" s="660"/>
      <c r="O343" s="1254"/>
      <c r="P343" s="1254"/>
      <c r="Q343" s="660"/>
      <c r="R343" s="1241">
        <v>46054</v>
      </c>
      <c r="S343" s="1242"/>
    </row>
    <row r="344" spans="2:19" s="868" customFormat="1" ht="15" customHeight="1" thickBot="1">
      <c r="B344" s="905"/>
      <c r="C344" s="903"/>
      <c r="D344" s="904"/>
      <c r="E344" s="905"/>
      <c r="F344" s="903"/>
      <c r="G344" s="904"/>
      <c r="H344" s="905"/>
      <c r="I344" s="903"/>
      <c r="J344" s="904"/>
      <c r="K344" s="905"/>
      <c r="L344" s="903"/>
      <c r="M344" s="904"/>
      <c r="N344" s="905"/>
      <c r="O344" s="918"/>
      <c r="P344" s="919"/>
      <c r="Q344" s="905"/>
      <c r="R344" s="918"/>
      <c r="S344" s="919"/>
    </row>
    <row r="345" spans="2:19" s="648" customFormat="1" ht="21" customHeight="1">
      <c r="B345" s="635" t="s">
        <v>42</v>
      </c>
      <c r="C345" s="638"/>
      <c r="D345" s="637"/>
      <c r="E345" s="636"/>
      <c r="F345" s="638"/>
      <c r="G345" s="638"/>
      <c r="H345" s="636"/>
      <c r="I345" s="639" t="s">
        <v>43</v>
      </c>
      <c r="J345" s="640"/>
      <c r="K345" s="641"/>
      <c r="L345" s="642"/>
      <c r="M345" s="643"/>
      <c r="N345" s="644"/>
      <c r="O345" s="645" t="s">
        <v>44</v>
      </c>
      <c r="P345" s="646"/>
      <c r="Q345" s="636"/>
      <c r="R345" s="646"/>
      <c r="S345" s="647"/>
    </row>
    <row r="346" spans="2:19" s="648" customFormat="1" ht="21" customHeight="1" thickBot="1">
      <c r="B346" s="649" t="s">
        <v>45</v>
      </c>
      <c r="C346" s="857"/>
      <c r="D346" s="651">
        <f>全紙計算!T33</f>
        <v>0</v>
      </c>
      <c r="E346" s="652"/>
      <c r="F346" s="653"/>
      <c r="G346" s="653"/>
      <c r="H346" s="652"/>
      <c r="I346" s="654" t="s">
        <v>46</v>
      </c>
      <c r="J346" s="655"/>
      <c r="K346" s="652"/>
      <c r="L346" s="653"/>
      <c r="M346" s="656"/>
      <c r="N346" s="657"/>
      <c r="O346" s="658" t="s">
        <v>47</v>
      </c>
      <c r="P346" s="1238"/>
      <c r="Q346" s="1239"/>
      <c r="R346" s="1239"/>
      <c r="S346" s="1240"/>
    </row>
    <row r="347" spans="2:19" s="868" customFormat="1" ht="15" customHeight="1">
      <c r="B347" s="905"/>
      <c r="C347" s="903"/>
      <c r="D347" s="904"/>
      <c r="E347" s="905"/>
      <c r="F347" s="903"/>
      <c r="G347" s="904"/>
      <c r="H347" s="905"/>
      <c r="I347" s="903"/>
      <c r="J347" s="904"/>
      <c r="K347" s="905"/>
      <c r="L347" s="903"/>
      <c r="M347" s="904"/>
      <c r="N347" s="905"/>
      <c r="O347" s="918"/>
      <c r="P347" s="919"/>
      <c r="Q347" s="905"/>
      <c r="R347" s="918"/>
      <c r="S347" s="919"/>
    </row>
    <row r="348" spans="2:19" s="868" customFormat="1" ht="24.75" customHeight="1">
      <c r="B348" s="881" t="s">
        <v>370</v>
      </c>
      <c r="C348" s="882"/>
      <c r="D348" s="666" t="s">
        <v>49</v>
      </c>
      <c r="E348" s="666">
        <f>D359+G359+J359+M359+P359+S359</f>
        <v>0</v>
      </c>
      <c r="F348" s="666" t="s">
        <v>229</v>
      </c>
      <c r="G348" s="666">
        <f>全紙計算!S23</f>
        <v>5150</v>
      </c>
      <c r="H348" s="799"/>
      <c r="I348" s="883"/>
      <c r="J348" s="884"/>
      <c r="L348" s="882"/>
      <c r="M348" s="884"/>
      <c r="N348" s="868" t="s">
        <v>54</v>
      </c>
      <c r="O348" s="955"/>
      <c r="P348" s="956"/>
      <c r="R348" s="955"/>
      <c r="S348" s="956"/>
    </row>
    <row r="349" spans="2:19" s="659" customFormat="1" ht="12" customHeight="1" thickBot="1">
      <c r="B349" s="672"/>
      <c r="C349" s="660"/>
      <c r="D349" s="843"/>
      <c r="E349" s="660"/>
      <c r="F349" s="660"/>
      <c r="G349" s="843"/>
      <c r="H349" s="660"/>
      <c r="I349" s="660"/>
      <c r="J349" s="843"/>
      <c r="K349" s="660"/>
      <c r="L349" s="660"/>
      <c r="M349" s="843"/>
      <c r="N349" s="660"/>
      <c r="O349" s="661"/>
      <c r="P349" s="662"/>
      <c r="Q349" s="660"/>
      <c r="R349" s="661"/>
      <c r="S349" s="662"/>
    </row>
    <row r="350" spans="2:19" s="868" customFormat="1" ht="15.6">
      <c r="B350" s="801" t="s">
        <v>530</v>
      </c>
      <c r="C350" s="844"/>
      <c r="D350" s="845"/>
      <c r="E350" s="804" t="s">
        <v>457</v>
      </c>
      <c r="F350" s="844"/>
      <c r="G350" s="845"/>
      <c r="H350" s="804" t="s">
        <v>472</v>
      </c>
      <c r="I350" s="844"/>
      <c r="J350" s="846"/>
      <c r="K350" s="804" t="s">
        <v>473</v>
      </c>
      <c r="L350" s="844"/>
      <c r="M350" s="846"/>
      <c r="N350" s="806" t="s">
        <v>458</v>
      </c>
      <c r="O350" s="802"/>
      <c r="P350" s="805"/>
      <c r="Q350" s="751" t="s">
        <v>60</v>
      </c>
      <c r="R350" s="752"/>
      <c r="S350" s="880"/>
    </row>
    <row r="351" spans="2:19" s="670" customFormat="1" ht="15" customHeight="1">
      <c r="B351" s="860" t="s">
        <v>61</v>
      </c>
      <c r="C351" s="681" t="s">
        <v>64</v>
      </c>
      <c r="D351" s="682" t="s">
        <v>65</v>
      </c>
      <c r="E351" s="683" t="s">
        <v>61</v>
      </c>
      <c r="F351" s="681" t="s">
        <v>64</v>
      </c>
      <c r="G351" s="684" t="s">
        <v>65</v>
      </c>
      <c r="H351" s="683" t="s">
        <v>61</v>
      </c>
      <c r="I351" s="681" t="s">
        <v>64</v>
      </c>
      <c r="J351" s="682" t="s">
        <v>65</v>
      </c>
      <c r="K351" s="683" t="s">
        <v>61</v>
      </c>
      <c r="L351" s="681" t="s">
        <v>64</v>
      </c>
      <c r="M351" s="682" t="s">
        <v>65</v>
      </c>
      <c r="N351" s="683" t="s">
        <v>61</v>
      </c>
      <c r="O351" s="681" t="s">
        <v>64</v>
      </c>
      <c r="P351" s="682" t="s">
        <v>65</v>
      </c>
      <c r="Q351" s="683" t="s">
        <v>61</v>
      </c>
      <c r="R351" s="681" t="s">
        <v>64</v>
      </c>
      <c r="S351" s="809" t="s">
        <v>65</v>
      </c>
    </row>
    <row r="352" spans="2:19" s="868" customFormat="1" ht="15" customHeight="1">
      <c r="B352" s="886" t="s">
        <v>371</v>
      </c>
      <c r="C352" s="887">
        <v>1720</v>
      </c>
      <c r="D352" s="888"/>
      <c r="E352" s="889" t="s">
        <v>372</v>
      </c>
      <c r="F352" s="887">
        <v>60</v>
      </c>
      <c r="G352" s="888"/>
      <c r="H352" s="889" t="s">
        <v>372</v>
      </c>
      <c r="I352" s="887">
        <v>50</v>
      </c>
      <c r="J352" s="888"/>
      <c r="K352" s="889" t="s">
        <v>372</v>
      </c>
      <c r="L352" s="887">
        <v>10</v>
      </c>
      <c r="M352" s="888"/>
      <c r="N352" s="889"/>
      <c r="O352" s="894"/>
      <c r="P352" s="888"/>
      <c r="Q352" s="889" t="s">
        <v>372</v>
      </c>
      <c r="R352" s="894">
        <v>40</v>
      </c>
      <c r="S352" s="895"/>
    </row>
    <row r="353" spans="2:19" s="868" customFormat="1" ht="15" customHeight="1">
      <c r="B353" s="886" t="s">
        <v>373</v>
      </c>
      <c r="C353" s="887">
        <v>1900</v>
      </c>
      <c r="D353" s="888"/>
      <c r="E353" s="889" t="s">
        <v>374</v>
      </c>
      <c r="F353" s="887">
        <v>60</v>
      </c>
      <c r="G353" s="888"/>
      <c r="H353" s="889" t="s">
        <v>374</v>
      </c>
      <c r="I353" s="887">
        <v>50</v>
      </c>
      <c r="J353" s="888"/>
      <c r="K353" s="889" t="s">
        <v>374</v>
      </c>
      <c r="L353" s="887">
        <v>10</v>
      </c>
      <c r="M353" s="888"/>
      <c r="N353" s="889"/>
      <c r="O353" s="894"/>
      <c r="P353" s="888"/>
      <c r="Q353" s="889" t="s">
        <v>374</v>
      </c>
      <c r="R353" s="894">
        <v>40</v>
      </c>
      <c r="S353" s="895"/>
    </row>
    <row r="354" spans="2:19" s="868" customFormat="1" ht="15" customHeight="1">
      <c r="B354" s="886" t="s">
        <v>375</v>
      </c>
      <c r="C354" s="887">
        <v>490</v>
      </c>
      <c r="D354" s="888"/>
      <c r="E354" s="889" t="s">
        <v>376</v>
      </c>
      <c r="F354" s="894">
        <v>10</v>
      </c>
      <c r="G354" s="923"/>
      <c r="H354" s="889" t="s">
        <v>376</v>
      </c>
      <c r="I354" s="887">
        <v>10</v>
      </c>
      <c r="J354" s="888"/>
      <c r="K354" s="889"/>
      <c r="L354" s="887"/>
      <c r="M354" s="888"/>
      <c r="N354" s="891"/>
      <c r="O354" s="892"/>
      <c r="P354" s="888"/>
      <c r="Q354" s="889" t="s">
        <v>378</v>
      </c>
      <c r="R354" s="894">
        <v>10</v>
      </c>
      <c r="S354" s="895"/>
    </row>
    <row r="355" spans="2:19" s="868" customFormat="1" ht="15" customHeight="1">
      <c r="B355" s="886" t="s">
        <v>377</v>
      </c>
      <c r="C355" s="887">
        <v>660</v>
      </c>
      <c r="D355" s="888"/>
      <c r="E355" s="889" t="s">
        <v>378</v>
      </c>
      <c r="F355" s="894">
        <v>20</v>
      </c>
      <c r="G355" s="923"/>
      <c r="H355" s="889" t="s">
        <v>378</v>
      </c>
      <c r="I355" s="887">
        <v>10</v>
      </c>
      <c r="J355" s="888"/>
      <c r="K355" s="891"/>
      <c r="L355" s="892"/>
      <c r="M355" s="893"/>
      <c r="N355" s="891"/>
      <c r="O355" s="892"/>
      <c r="P355" s="893"/>
      <c r="Q355" s="889"/>
      <c r="R355" s="894"/>
      <c r="S355" s="895"/>
    </row>
    <row r="356" spans="2:19" s="868" customFormat="1" ht="15" customHeight="1">
      <c r="B356" s="886"/>
      <c r="C356" s="887"/>
      <c r="D356" s="888"/>
      <c r="E356" s="891"/>
      <c r="F356" s="892"/>
      <c r="G356" s="893"/>
      <c r="H356" s="889"/>
      <c r="I356" s="887"/>
      <c r="J356" s="888"/>
      <c r="K356" s="891"/>
      <c r="L356" s="892"/>
      <c r="M356" s="893"/>
      <c r="N356" s="891"/>
      <c r="O356" s="892"/>
      <c r="P356" s="893"/>
      <c r="Q356" s="891"/>
      <c r="R356" s="892"/>
      <c r="S356" s="897"/>
    </row>
    <row r="357" spans="2:19" s="868" customFormat="1" ht="15" customHeight="1">
      <c r="B357" s="896"/>
      <c r="C357" s="892"/>
      <c r="D357" s="893"/>
      <c r="E357" s="957"/>
      <c r="F357" s="892"/>
      <c r="G357" s="893"/>
      <c r="H357" s="889"/>
      <c r="I357" s="887"/>
      <c r="J357" s="888"/>
      <c r="K357" s="891"/>
      <c r="L357" s="892"/>
      <c r="M357" s="893"/>
      <c r="N357" s="891"/>
      <c r="O357" s="892"/>
      <c r="P357" s="893"/>
      <c r="Q357" s="891"/>
      <c r="R357" s="892"/>
      <c r="S357" s="897"/>
    </row>
    <row r="358" spans="2:19" s="868" customFormat="1" ht="15" customHeight="1">
      <c r="B358" s="896"/>
      <c r="C358" s="892"/>
      <c r="D358" s="893"/>
      <c r="E358" s="891"/>
      <c r="F358" s="892"/>
      <c r="G358" s="893"/>
      <c r="H358" s="891"/>
      <c r="I358" s="892"/>
      <c r="J358" s="893"/>
      <c r="K358" s="891"/>
      <c r="L358" s="892"/>
      <c r="M358" s="893"/>
      <c r="N358" s="891"/>
      <c r="O358" s="892"/>
      <c r="P358" s="893"/>
      <c r="Q358" s="891"/>
      <c r="R358" s="892"/>
      <c r="S358" s="897"/>
    </row>
    <row r="359" spans="2:19" s="868" customFormat="1" ht="15" customHeight="1" thickBot="1">
      <c r="B359" s="898" t="s">
        <v>532</v>
      </c>
      <c r="C359" s="899">
        <f>SUM(C352:C358)</f>
        <v>4770</v>
      </c>
      <c r="D359" s="899">
        <f>SUM(D352:D358)</f>
        <v>0</v>
      </c>
      <c r="E359" s="901" t="s">
        <v>532</v>
      </c>
      <c r="F359" s="899">
        <f>SUM(F352:F358)</f>
        <v>150</v>
      </c>
      <c r="G359" s="899">
        <f>SUM(G352:G358)</f>
        <v>0</v>
      </c>
      <c r="H359" s="901" t="s">
        <v>532</v>
      </c>
      <c r="I359" s="899">
        <f>SUM(I352:I358)</f>
        <v>120</v>
      </c>
      <c r="J359" s="899">
        <f>SUM(J352:J358)</f>
        <v>0</v>
      </c>
      <c r="K359" s="901" t="s">
        <v>532</v>
      </c>
      <c r="L359" s="899">
        <f>SUM(L352:L358)</f>
        <v>20</v>
      </c>
      <c r="M359" s="899">
        <f>SUM(M352:M358)</f>
        <v>0</v>
      </c>
      <c r="N359" s="901" t="s">
        <v>532</v>
      </c>
      <c r="O359" s="899">
        <f>SUM(O352:O358)</f>
        <v>0</v>
      </c>
      <c r="P359" s="899">
        <f>SUM(P352:P358)</f>
        <v>0</v>
      </c>
      <c r="Q359" s="901" t="s">
        <v>532</v>
      </c>
      <c r="R359" s="899">
        <f>SUM(R352:R358)</f>
        <v>90</v>
      </c>
      <c r="S359" s="902">
        <f>SUM(S352:S358)</f>
        <v>0</v>
      </c>
    </row>
    <row r="360" spans="2:19" s="868" customFormat="1" ht="15" customHeight="1">
      <c r="B360" s="915"/>
      <c r="C360" s="903"/>
      <c r="D360" s="904"/>
      <c r="E360" s="905"/>
      <c r="F360" s="958"/>
      <c r="G360" s="867"/>
      <c r="H360" s="905"/>
      <c r="I360" s="903"/>
      <c r="J360" s="904"/>
      <c r="K360" s="905"/>
      <c r="L360" s="958"/>
      <c r="M360" s="867"/>
      <c r="N360" s="915"/>
      <c r="O360" s="903"/>
      <c r="P360" s="867"/>
      <c r="Q360" s="915"/>
      <c r="R360" s="903"/>
      <c r="S360" s="904"/>
    </row>
    <row r="361" spans="2:19" s="728" customFormat="1" ht="14.4">
      <c r="B361" s="729"/>
      <c r="C361" s="878"/>
      <c r="D361" s="879"/>
      <c r="E361" s="729"/>
      <c r="F361" s="878"/>
      <c r="G361" s="879"/>
      <c r="H361" s="729"/>
      <c r="I361" s="878"/>
      <c r="J361" s="879"/>
      <c r="K361" s="729"/>
      <c r="L361" s="878"/>
      <c r="M361" s="879"/>
      <c r="N361" s="729"/>
      <c r="O361" s="878"/>
      <c r="P361" s="879"/>
      <c r="Q361" s="729"/>
      <c r="R361" s="878"/>
      <c r="S361" s="879"/>
    </row>
    <row r="362" spans="2:19" s="868" customFormat="1" ht="24.75" customHeight="1">
      <c r="B362" s="881" t="s">
        <v>379</v>
      </c>
      <c r="C362" s="882"/>
      <c r="D362" s="666" t="s">
        <v>49</v>
      </c>
      <c r="E362" s="666">
        <f>D370+G370+J370+M370+P370+S370</f>
        <v>0</v>
      </c>
      <c r="F362" s="666" t="s">
        <v>229</v>
      </c>
      <c r="G362" s="666">
        <f>全紙計算!S24</f>
        <v>2580</v>
      </c>
      <c r="H362" s="799"/>
      <c r="I362" s="883"/>
      <c r="J362" s="884"/>
      <c r="L362" s="882"/>
      <c r="M362" s="884"/>
      <c r="N362" s="868" t="s">
        <v>54</v>
      </c>
      <c r="O362" s="882"/>
      <c r="P362" s="884"/>
      <c r="R362" s="882"/>
      <c r="S362" s="884"/>
    </row>
    <row r="363" spans="2:19" s="659" customFormat="1" ht="12" customHeight="1" thickBot="1">
      <c r="B363" s="672"/>
      <c r="C363" s="660"/>
      <c r="D363" s="843"/>
      <c r="E363" s="660"/>
      <c r="F363" s="660"/>
      <c r="G363" s="843"/>
      <c r="H363" s="660"/>
      <c r="I363" s="660"/>
      <c r="J363" s="843"/>
      <c r="K363" s="660"/>
      <c r="L363" s="660"/>
      <c r="M363" s="843"/>
      <c r="N363" s="660"/>
      <c r="O363" s="660"/>
      <c r="P363" s="843"/>
      <c r="Q363" s="660"/>
      <c r="R363" s="660"/>
      <c r="S363" s="843"/>
    </row>
    <row r="364" spans="2:19" s="868" customFormat="1" ht="14.4">
      <c r="B364" s="801" t="s">
        <v>530</v>
      </c>
      <c r="C364" s="844"/>
      <c r="D364" s="845"/>
      <c r="E364" s="804" t="s">
        <v>457</v>
      </c>
      <c r="F364" s="844"/>
      <c r="G364" s="845"/>
      <c r="H364" s="804" t="s">
        <v>472</v>
      </c>
      <c r="I364" s="844"/>
      <c r="J364" s="846"/>
      <c r="K364" s="804" t="s">
        <v>473</v>
      </c>
      <c r="L364" s="844"/>
      <c r="M364" s="846"/>
      <c r="N364" s="806" t="s">
        <v>458</v>
      </c>
      <c r="O364" s="844"/>
      <c r="P364" s="846"/>
      <c r="Q364" s="751" t="s">
        <v>60</v>
      </c>
      <c r="R364" s="847"/>
      <c r="S364" s="885"/>
    </row>
    <row r="365" spans="2:19" s="670" customFormat="1" ht="15" customHeight="1">
      <c r="B365" s="860" t="s">
        <v>61</v>
      </c>
      <c r="C365" s="681" t="s">
        <v>64</v>
      </c>
      <c r="D365" s="682" t="s">
        <v>65</v>
      </c>
      <c r="E365" s="683" t="s">
        <v>61</v>
      </c>
      <c r="F365" s="681" t="s">
        <v>64</v>
      </c>
      <c r="G365" s="684" t="s">
        <v>65</v>
      </c>
      <c r="H365" s="683" t="s">
        <v>61</v>
      </c>
      <c r="I365" s="681" t="s">
        <v>64</v>
      </c>
      <c r="J365" s="682" t="s">
        <v>65</v>
      </c>
      <c r="K365" s="683" t="s">
        <v>61</v>
      </c>
      <c r="L365" s="681" t="s">
        <v>64</v>
      </c>
      <c r="M365" s="682" t="s">
        <v>65</v>
      </c>
      <c r="N365" s="683" t="s">
        <v>61</v>
      </c>
      <c r="O365" s="681" t="s">
        <v>64</v>
      </c>
      <c r="P365" s="682" t="s">
        <v>65</v>
      </c>
      <c r="Q365" s="683" t="s">
        <v>61</v>
      </c>
      <c r="R365" s="681" t="s">
        <v>64</v>
      </c>
      <c r="S365" s="809" t="s">
        <v>65</v>
      </c>
    </row>
    <row r="366" spans="2:19" s="868" customFormat="1" ht="15" customHeight="1">
      <c r="B366" s="886" t="s">
        <v>380</v>
      </c>
      <c r="C366" s="887">
        <v>1050</v>
      </c>
      <c r="D366" s="888"/>
      <c r="E366" s="889" t="s">
        <v>381</v>
      </c>
      <c r="F366" s="887">
        <v>30</v>
      </c>
      <c r="G366" s="888"/>
      <c r="H366" s="889" t="s">
        <v>381</v>
      </c>
      <c r="I366" s="887">
        <v>30</v>
      </c>
      <c r="J366" s="888"/>
      <c r="K366" s="889"/>
      <c r="L366" s="887"/>
      <c r="M366" s="888"/>
      <c r="N366" s="891"/>
      <c r="O366" s="892"/>
      <c r="P366" s="888"/>
      <c r="Q366" s="889" t="s">
        <v>381</v>
      </c>
      <c r="R366" s="894">
        <v>10</v>
      </c>
      <c r="S366" s="895"/>
    </row>
    <row r="367" spans="2:19" s="868" customFormat="1" ht="15" customHeight="1">
      <c r="B367" s="886" t="s">
        <v>382</v>
      </c>
      <c r="C367" s="887">
        <v>840</v>
      </c>
      <c r="D367" s="888"/>
      <c r="E367" s="889" t="s">
        <v>383</v>
      </c>
      <c r="F367" s="894">
        <v>20</v>
      </c>
      <c r="G367" s="923"/>
      <c r="H367" s="889" t="s">
        <v>383</v>
      </c>
      <c r="I367" s="887">
        <v>10</v>
      </c>
      <c r="J367" s="888"/>
      <c r="K367" s="889" t="s">
        <v>383</v>
      </c>
      <c r="L367" s="887">
        <v>20</v>
      </c>
      <c r="M367" s="888"/>
      <c r="N367" s="891"/>
      <c r="O367" s="892"/>
      <c r="P367" s="888"/>
      <c r="Q367" s="889" t="s">
        <v>383</v>
      </c>
      <c r="R367" s="894">
        <v>10</v>
      </c>
      <c r="S367" s="895"/>
    </row>
    <row r="368" spans="2:19" s="868" customFormat="1" ht="15" customHeight="1">
      <c r="B368" s="886" t="s">
        <v>384</v>
      </c>
      <c r="C368" s="887">
        <v>530</v>
      </c>
      <c r="D368" s="888"/>
      <c r="E368" s="889" t="s">
        <v>385</v>
      </c>
      <c r="F368" s="894">
        <v>10</v>
      </c>
      <c r="G368" s="923"/>
      <c r="H368" s="889" t="s">
        <v>385</v>
      </c>
      <c r="I368" s="887">
        <v>10</v>
      </c>
      <c r="J368" s="888"/>
      <c r="K368" s="891"/>
      <c r="L368" s="892"/>
      <c r="M368" s="893"/>
      <c r="N368" s="891"/>
      <c r="O368" s="892"/>
      <c r="P368" s="893"/>
      <c r="Q368" s="889" t="s">
        <v>385</v>
      </c>
      <c r="R368" s="894">
        <v>10</v>
      </c>
      <c r="S368" s="895"/>
    </row>
    <row r="369" spans="2:19" s="868" customFormat="1" ht="15" customHeight="1">
      <c r="B369" s="896"/>
      <c r="C369" s="892"/>
      <c r="D369" s="893"/>
      <c r="E369" s="891"/>
      <c r="F369" s="892"/>
      <c r="G369" s="893"/>
      <c r="H369" s="891"/>
      <c r="I369" s="892"/>
      <c r="J369" s="893"/>
      <c r="K369" s="891"/>
      <c r="L369" s="892"/>
      <c r="M369" s="893"/>
      <c r="N369" s="891"/>
      <c r="O369" s="892"/>
      <c r="P369" s="893"/>
      <c r="Q369" s="891"/>
      <c r="R369" s="892"/>
      <c r="S369" s="897"/>
    </row>
    <row r="370" spans="2:19" s="868" customFormat="1" ht="15" customHeight="1" thickBot="1">
      <c r="B370" s="898" t="s">
        <v>532</v>
      </c>
      <c r="C370" s="899">
        <f>SUM(C366:C369)</f>
        <v>2420</v>
      </c>
      <c r="D370" s="899">
        <f>SUM(D366:D369)</f>
        <v>0</v>
      </c>
      <c r="E370" s="901" t="s">
        <v>532</v>
      </c>
      <c r="F370" s="899">
        <f>SUM(F366:F369)</f>
        <v>60</v>
      </c>
      <c r="G370" s="899">
        <f>SUM(G366:G369)</f>
        <v>0</v>
      </c>
      <c r="H370" s="901" t="s">
        <v>532</v>
      </c>
      <c r="I370" s="899">
        <f>SUM(I366:I369)</f>
        <v>50</v>
      </c>
      <c r="J370" s="899">
        <f>SUM(J366:J369)</f>
        <v>0</v>
      </c>
      <c r="K370" s="901" t="s">
        <v>532</v>
      </c>
      <c r="L370" s="899">
        <f>SUM(L366:L369)</f>
        <v>20</v>
      </c>
      <c r="M370" s="899">
        <f>SUM(M366:M369)</f>
        <v>0</v>
      </c>
      <c r="N370" s="901" t="s">
        <v>532</v>
      </c>
      <c r="O370" s="913">
        <f>SUM(O366:O369)</f>
        <v>0</v>
      </c>
      <c r="P370" s="899">
        <f>SUM(P366:P369)</f>
        <v>0</v>
      </c>
      <c r="Q370" s="901" t="s">
        <v>532</v>
      </c>
      <c r="R370" s="913">
        <f>SUM(R366:R369)</f>
        <v>30</v>
      </c>
      <c r="S370" s="914">
        <f>SUM(S366:S369)</f>
        <v>0</v>
      </c>
    </row>
    <row r="371" spans="2:19" s="868" customFormat="1" ht="15" customHeight="1">
      <c r="B371" s="915"/>
      <c r="C371" s="903"/>
      <c r="D371" s="904"/>
      <c r="E371" s="905"/>
      <c r="F371" s="958"/>
      <c r="G371" s="867"/>
      <c r="H371" s="905"/>
      <c r="I371" s="903"/>
      <c r="J371" s="904"/>
      <c r="K371" s="905"/>
      <c r="L371" s="958"/>
      <c r="M371" s="867"/>
      <c r="N371" s="660"/>
      <c r="O371" s="660"/>
      <c r="P371" s="660"/>
      <c r="Q371" s="660"/>
      <c r="R371" s="1241">
        <v>46054</v>
      </c>
      <c r="S371" s="1242"/>
    </row>
    <row r="372" spans="2:19" s="868" customFormat="1" ht="15" customHeight="1">
      <c r="B372" s="959"/>
      <c r="C372" s="903"/>
      <c r="D372" s="904"/>
      <c r="E372" s="905"/>
      <c r="F372" s="960"/>
      <c r="G372" s="867"/>
      <c r="H372" s="905"/>
      <c r="I372" s="903"/>
      <c r="J372" s="904"/>
      <c r="K372" s="905"/>
      <c r="L372" s="960"/>
      <c r="M372" s="867"/>
      <c r="N372" s="660"/>
      <c r="O372" s="856"/>
      <c r="P372" s="856"/>
      <c r="Q372" s="660"/>
      <c r="R372" s="856"/>
      <c r="S372" s="856"/>
    </row>
    <row r="373" spans="2:19" s="868" customFormat="1" ht="15" customHeight="1">
      <c r="B373" s="961"/>
      <c r="C373" s="962"/>
      <c r="D373" s="963"/>
      <c r="E373" s="964"/>
      <c r="F373" s="965"/>
      <c r="G373" s="966"/>
      <c r="H373" s="964"/>
      <c r="I373" s="962"/>
      <c r="J373" s="963"/>
      <c r="K373" s="964"/>
      <c r="L373" s="965"/>
      <c r="M373" s="966"/>
      <c r="N373" s="660"/>
      <c r="O373" s="856"/>
      <c r="P373" s="856"/>
      <c r="Q373" s="660"/>
      <c r="R373" s="856"/>
      <c r="S373" s="856"/>
    </row>
    <row r="374" spans="2:19" s="868" customFormat="1" ht="15" customHeight="1">
      <c r="B374" s="961"/>
      <c r="C374" s="962"/>
      <c r="D374" s="963"/>
      <c r="E374" s="964"/>
      <c r="F374" s="965"/>
      <c r="G374" s="966"/>
      <c r="H374" s="964"/>
      <c r="I374" s="962"/>
      <c r="J374" s="963"/>
      <c r="K374" s="964"/>
      <c r="L374" s="965"/>
      <c r="M374" s="966"/>
      <c r="N374" s="660"/>
      <c r="O374" s="856"/>
      <c r="P374" s="856"/>
      <c r="Q374" s="660"/>
      <c r="R374" s="856"/>
      <c r="S374" s="856"/>
    </row>
    <row r="375" spans="2:19" s="868" customFormat="1" ht="15" customHeight="1">
      <c r="B375" s="961"/>
      <c r="C375" s="962"/>
      <c r="D375" s="963"/>
      <c r="E375" s="905"/>
      <c r="F375" s="960"/>
      <c r="G375" s="867"/>
      <c r="H375" s="964"/>
      <c r="I375" s="962"/>
      <c r="J375" s="963"/>
      <c r="K375" s="964"/>
      <c r="L375" s="965"/>
      <c r="M375" s="966"/>
      <c r="N375" s="660"/>
      <c r="O375" s="856"/>
      <c r="P375" s="856"/>
      <c r="Q375" s="660"/>
      <c r="R375" s="856"/>
      <c r="S375" s="856"/>
    </row>
    <row r="376" spans="2:19" s="868" customFormat="1" ht="15" customHeight="1">
      <c r="B376" s="961"/>
      <c r="C376" s="962"/>
      <c r="D376" s="963"/>
      <c r="E376" s="905"/>
      <c r="F376" s="960"/>
      <c r="G376" s="867"/>
      <c r="H376" s="964"/>
      <c r="I376" s="962"/>
      <c r="J376" s="963"/>
      <c r="K376" s="905"/>
      <c r="L376" s="960"/>
      <c r="M376" s="867"/>
      <c r="N376" s="660"/>
      <c r="O376" s="856"/>
      <c r="P376" s="856"/>
      <c r="Q376" s="660"/>
      <c r="R376" s="856"/>
      <c r="S376" s="856"/>
    </row>
    <row r="377" spans="2:19" s="868" customFormat="1" ht="15" customHeight="1">
      <c r="B377" s="961"/>
      <c r="C377" s="962"/>
      <c r="D377" s="963"/>
      <c r="E377" s="905"/>
      <c r="F377" s="960"/>
      <c r="G377" s="867"/>
      <c r="H377" s="964"/>
      <c r="I377" s="962"/>
      <c r="J377" s="963"/>
      <c r="K377" s="905"/>
      <c r="L377" s="960"/>
      <c r="M377" s="867"/>
      <c r="N377" s="660"/>
      <c r="O377" s="856"/>
      <c r="P377" s="856"/>
      <c r="Q377" s="660"/>
      <c r="R377" s="856"/>
      <c r="S377" s="856"/>
    </row>
    <row r="378" spans="2:19" s="868" customFormat="1" ht="15" customHeight="1">
      <c r="B378" s="959"/>
      <c r="C378" s="903"/>
      <c r="D378" s="904"/>
      <c r="E378" s="905"/>
      <c r="F378" s="960"/>
      <c r="G378" s="867"/>
      <c r="H378" s="964"/>
      <c r="I378" s="962"/>
      <c r="J378" s="963"/>
      <c r="K378" s="905"/>
      <c r="L378" s="960"/>
      <c r="M378" s="867"/>
      <c r="N378" s="660"/>
      <c r="O378" s="856"/>
      <c r="P378" s="856"/>
      <c r="Q378" s="660"/>
      <c r="R378" s="856"/>
      <c r="S378" s="856"/>
    </row>
    <row r="379" spans="2:19" s="868" customFormat="1" ht="15" customHeight="1">
      <c r="B379" s="959"/>
      <c r="C379" s="903"/>
      <c r="D379" s="904"/>
      <c r="E379" s="905"/>
      <c r="F379" s="960"/>
      <c r="G379" s="867"/>
      <c r="H379" s="905"/>
      <c r="I379" s="903"/>
      <c r="J379" s="904"/>
      <c r="K379" s="905"/>
      <c r="L379" s="960"/>
      <c r="M379" s="867"/>
      <c r="N379" s="660"/>
      <c r="O379" s="856"/>
      <c r="P379" s="856"/>
      <c r="Q379" s="660"/>
      <c r="R379" s="856"/>
      <c r="S379" s="856"/>
    </row>
    <row r="380" spans="2:19" s="868" customFormat="1" ht="15" customHeight="1">
      <c r="B380" s="959"/>
      <c r="C380" s="903"/>
      <c r="D380" s="904"/>
      <c r="E380" s="905"/>
      <c r="F380" s="960"/>
      <c r="G380" s="867"/>
      <c r="H380" s="905"/>
      <c r="I380" s="903"/>
      <c r="J380" s="904"/>
      <c r="K380" s="905"/>
      <c r="L380" s="960"/>
      <c r="M380" s="867"/>
      <c r="N380" s="660"/>
      <c r="O380" s="856"/>
      <c r="P380" s="856"/>
      <c r="Q380" s="660"/>
      <c r="R380" s="856"/>
      <c r="S380" s="856"/>
    </row>
    <row r="381" spans="2:19" s="868" customFormat="1" ht="15" customHeight="1">
      <c r="B381" s="959"/>
      <c r="C381" s="903"/>
      <c r="D381" s="904"/>
      <c r="E381" s="905"/>
      <c r="F381" s="960"/>
      <c r="G381" s="867"/>
      <c r="H381" s="905"/>
      <c r="I381" s="903"/>
      <c r="J381" s="904"/>
      <c r="K381" s="905"/>
      <c r="L381" s="960"/>
      <c r="M381" s="867"/>
      <c r="N381" s="660"/>
      <c r="O381" s="856"/>
      <c r="P381" s="856"/>
      <c r="Q381" s="660"/>
      <c r="R381" s="856"/>
      <c r="S381" s="856"/>
    </row>
    <row r="382" spans="2:19" s="868" customFormat="1" ht="15" customHeight="1">
      <c r="B382" s="959"/>
      <c r="C382" s="903"/>
      <c r="D382" s="904"/>
      <c r="E382" s="905"/>
      <c r="F382" s="960"/>
      <c r="G382" s="867"/>
      <c r="H382" s="905"/>
      <c r="I382" s="903"/>
      <c r="J382" s="904"/>
      <c r="K382" s="905"/>
      <c r="L382" s="960"/>
      <c r="M382" s="867"/>
      <c r="N382" s="660"/>
      <c r="O382" s="856"/>
      <c r="P382" s="856"/>
      <c r="Q382" s="660"/>
      <c r="R382" s="856"/>
      <c r="S382" s="856"/>
    </row>
    <row r="383" spans="2:19" s="868" customFormat="1" ht="15" customHeight="1">
      <c r="B383" s="959"/>
      <c r="C383" s="903"/>
      <c r="D383" s="904"/>
      <c r="E383" s="905"/>
      <c r="F383" s="960"/>
      <c r="G383" s="867"/>
      <c r="H383" s="905"/>
      <c r="I383" s="903"/>
      <c r="J383" s="904"/>
      <c r="K383" s="905"/>
      <c r="L383" s="960"/>
      <c r="M383" s="867"/>
      <c r="N383" s="660"/>
      <c r="O383" s="856"/>
      <c r="P383" s="856"/>
      <c r="Q383" s="660"/>
      <c r="R383" s="856"/>
      <c r="S383" s="856"/>
    </row>
    <row r="384" spans="2:19" s="868" customFormat="1" ht="15" customHeight="1">
      <c r="B384" s="959"/>
      <c r="C384" s="903"/>
      <c r="D384" s="904"/>
      <c r="E384" s="905"/>
      <c r="F384" s="960"/>
      <c r="G384" s="867"/>
      <c r="H384" s="905"/>
      <c r="I384" s="903"/>
      <c r="J384" s="904"/>
      <c r="K384" s="905"/>
      <c r="L384" s="960"/>
      <c r="M384" s="867"/>
      <c r="N384" s="660"/>
      <c r="O384" s="856"/>
      <c r="P384" s="856"/>
      <c r="Q384" s="660"/>
      <c r="R384" s="856"/>
      <c r="S384" s="856"/>
    </row>
    <row r="385" spans="2:19" s="868" customFormat="1" ht="15" customHeight="1">
      <c r="B385" s="959"/>
      <c r="C385" s="903"/>
      <c r="D385" s="904"/>
      <c r="E385" s="905"/>
      <c r="F385" s="960"/>
      <c r="G385" s="867"/>
      <c r="H385" s="905"/>
      <c r="I385" s="903"/>
      <c r="J385" s="904"/>
      <c r="K385" s="905"/>
      <c r="L385" s="960"/>
      <c r="M385" s="867"/>
      <c r="N385" s="660"/>
      <c r="O385" s="856"/>
      <c r="P385" s="856"/>
      <c r="Q385" s="660"/>
      <c r="R385" s="856"/>
      <c r="S385" s="856"/>
    </row>
    <row r="386" spans="2:19" s="868" customFormat="1" ht="15" customHeight="1">
      <c r="B386" s="959"/>
      <c r="C386" s="903"/>
      <c r="D386" s="904"/>
      <c r="E386" s="905"/>
      <c r="F386" s="960"/>
      <c r="G386" s="867"/>
      <c r="H386" s="905"/>
      <c r="I386" s="903"/>
      <c r="J386" s="904"/>
      <c r="K386" s="905"/>
      <c r="L386" s="960"/>
      <c r="M386" s="867"/>
      <c r="N386" s="660"/>
      <c r="O386" s="856"/>
      <c r="P386" s="856"/>
      <c r="Q386" s="660"/>
      <c r="R386" s="856"/>
      <c r="S386" s="856"/>
    </row>
    <row r="387" spans="2:19" s="868" customFormat="1" ht="15" customHeight="1">
      <c r="B387" s="961"/>
      <c r="C387" s="962"/>
      <c r="D387" s="963"/>
      <c r="E387" s="964"/>
      <c r="F387" s="965"/>
      <c r="G387" s="966"/>
      <c r="H387" s="964"/>
      <c r="I387" s="962"/>
      <c r="J387" s="963"/>
      <c r="K387" s="964"/>
      <c r="L387" s="965"/>
      <c r="M387" s="966"/>
      <c r="N387" s="660"/>
      <c r="O387" s="856"/>
      <c r="P387" s="856"/>
      <c r="Q387" s="660"/>
      <c r="R387" s="967"/>
      <c r="S387" s="856"/>
    </row>
    <row r="388" spans="2:19" s="868" customFormat="1" ht="15" customHeight="1">
      <c r="B388" s="961"/>
      <c r="C388" s="962"/>
      <c r="D388" s="963"/>
      <c r="E388" s="905"/>
      <c r="F388" s="960"/>
      <c r="G388" s="867"/>
      <c r="H388" s="964"/>
      <c r="I388" s="962"/>
      <c r="J388" s="963"/>
      <c r="K388" s="964"/>
      <c r="L388" s="965"/>
      <c r="M388" s="966"/>
      <c r="N388" s="660"/>
      <c r="O388" s="856"/>
      <c r="P388" s="856"/>
      <c r="Q388" s="660"/>
      <c r="R388" s="856"/>
      <c r="S388" s="856"/>
    </row>
    <row r="389" spans="2:19" s="868" customFormat="1" ht="15" customHeight="1">
      <c r="B389" s="961"/>
      <c r="C389" s="962"/>
      <c r="D389" s="963"/>
      <c r="E389" s="905"/>
      <c r="F389" s="960"/>
      <c r="G389" s="867"/>
      <c r="H389" s="964"/>
      <c r="I389" s="962"/>
      <c r="J389" s="963"/>
      <c r="K389" s="905"/>
      <c r="L389" s="960"/>
      <c r="M389" s="867"/>
      <c r="N389" s="660"/>
      <c r="O389" s="856"/>
      <c r="P389" s="856"/>
      <c r="Q389" s="660"/>
      <c r="R389" s="856"/>
      <c r="S389" s="856"/>
    </row>
    <row r="390" spans="2:19" s="868" customFormat="1" ht="15" customHeight="1">
      <c r="B390" s="959"/>
      <c r="C390" s="903"/>
      <c r="D390" s="904"/>
      <c r="E390" s="905"/>
      <c r="F390" s="960"/>
      <c r="G390" s="867"/>
      <c r="H390" s="905"/>
      <c r="I390" s="903"/>
      <c r="J390" s="904"/>
      <c r="K390" s="905"/>
      <c r="L390" s="960"/>
      <c r="M390" s="867"/>
      <c r="N390" s="660"/>
      <c r="O390" s="856"/>
      <c r="P390" s="856"/>
      <c r="Q390" s="660"/>
      <c r="R390" s="856"/>
      <c r="S390" s="856"/>
    </row>
    <row r="391" spans="2:19" s="868" customFormat="1" ht="15" customHeight="1">
      <c r="B391" s="959"/>
      <c r="C391" s="903"/>
      <c r="D391" s="904"/>
      <c r="E391" s="905"/>
      <c r="F391" s="960"/>
      <c r="G391" s="867"/>
      <c r="H391" s="905"/>
      <c r="I391" s="903"/>
      <c r="J391" s="904"/>
      <c r="K391" s="905"/>
      <c r="L391" s="960"/>
      <c r="M391" s="867"/>
      <c r="N391" s="660"/>
      <c r="O391" s="856"/>
      <c r="P391" s="856"/>
      <c r="Q391" s="660"/>
      <c r="R391" s="856"/>
      <c r="S391" s="856"/>
    </row>
    <row r="392" spans="2:19" s="868" customFormat="1" ht="15.6" thickBot="1">
      <c r="B392" s="865"/>
      <c r="C392" s="866"/>
      <c r="D392" s="867"/>
      <c r="E392" s="865"/>
      <c r="F392" s="866"/>
      <c r="G392" s="867"/>
      <c r="H392" s="865"/>
      <c r="I392" s="866"/>
      <c r="J392" s="867"/>
      <c r="K392" s="865"/>
      <c r="L392" s="866"/>
      <c r="M392" s="867"/>
      <c r="N392" s="968"/>
      <c r="O392" s="969"/>
      <c r="P392" s="970"/>
      <c r="Q392" s="968"/>
      <c r="R392" s="969"/>
      <c r="S392" s="970"/>
    </row>
    <row r="393" spans="2:19" s="648" customFormat="1" ht="21" customHeight="1">
      <c r="B393" s="635" t="s">
        <v>42</v>
      </c>
      <c r="C393" s="638"/>
      <c r="D393" s="637"/>
      <c r="E393" s="636"/>
      <c r="F393" s="638"/>
      <c r="G393" s="638"/>
      <c r="H393" s="636"/>
      <c r="I393" s="639" t="s">
        <v>43</v>
      </c>
      <c r="J393" s="640"/>
      <c r="K393" s="641"/>
      <c r="L393" s="642"/>
      <c r="M393" s="643"/>
      <c r="N393" s="644"/>
      <c r="O393" s="645" t="s">
        <v>44</v>
      </c>
      <c r="P393" s="646"/>
      <c r="Q393" s="636"/>
      <c r="R393" s="646"/>
      <c r="S393" s="647"/>
    </row>
    <row r="394" spans="2:19" s="648" customFormat="1" ht="21" customHeight="1" thickBot="1">
      <c r="B394" s="649" t="s">
        <v>45</v>
      </c>
      <c r="C394" s="857"/>
      <c r="D394" s="651">
        <f>全紙計算!T33</f>
        <v>0</v>
      </c>
      <c r="E394" s="652"/>
      <c r="F394" s="653"/>
      <c r="G394" s="653"/>
      <c r="H394" s="652"/>
      <c r="I394" s="654" t="s">
        <v>46</v>
      </c>
      <c r="J394" s="655"/>
      <c r="K394" s="652"/>
      <c r="L394" s="653"/>
      <c r="M394" s="656"/>
      <c r="N394" s="657"/>
      <c r="O394" s="658" t="s">
        <v>47</v>
      </c>
      <c r="P394" s="1238"/>
      <c r="Q394" s="1239"/>
      <c r="R394" s="1239"/>
      <c r="S394" s="1240"/>
    </row>
    <row r="395" spans="2:19" s="868" customFormat="1" ht="15">
      <c r="B395" s="865"/>
      <c r="C395" s="866"/>
      <c r="D395" s="867"/>
      <c r="E395" s="865"/>
      <c r="F395" s="866"/>
      <c r="G395" s="867"/>
      <c r="H395" s="865"/>
      <c r="I395" s="866"/>
      <c r="J395" s="867"/>
      <c r="K395" s="865"/>
      <c r="L395" s="866"/>
      <c r="M395" s="867"/>
      <c r="N395" s="865"/>
      <c r="O395" s="969"/>
      <c r="P395" s="970"/>
      <c r="Q395" s="865"/>
      <c r="R395" s="969"/>
      <c r="S395" s="970"/>
    </row>
    <row r="396" spans="2:19" s="868" customFormat="1" ht="21">
      <c r="B396" s="881" t="s">
        <v>386</v>
      </c>
      <c r="C396" s="882"/>
      <c r="D396" s="666" t="s">
        <v>49</v>
      </c>
      <c r="E396" s="666">
        <f>D413+G413+J413+M413+P413+S413</f>
        <v>0</v>
      </c>
      <c r="F396" s="666" t="s">
        <v>229</v>
      </c>
      <c r="G396" s="666">
        <f>全紙計算!S25</f>
        <v>13240</v>
      </c>
      <c r="H396" s="799"/>
      <c r="I396" s="883"/>
      <c r="J396" s="884"/>
      <c r="L396" s="882"/>
      <c r="M396" s="884"/>
      <c r="N396" s="868" t="s">
        <v>54</v>
      </c>
      <c r="O396" s="955"/>
      <c r="P396" s="956"/>
      <c r="R396" s="955"/>
      <c r="S396" s="956"/>
    </row>
    <row r="397" spans="2:19" s="659" customFormat="1" ht="12" customHeight="1" thickBot="1">
      <c r="B397" s="672"/>
      <c r="C397" s="660"/>
      <c r="D397" s="843"/>
      <c r="E397" s="660"/>
      <c r="F397" s="660"/>
      <c r="G397" s="843"/>
      <c r="H397" s="660"/>
      <c r="I397" s="660"/>
      <c r="J397" s="843"/>
      <c r="K397" s="660"/>
      <c r="L397" s="660"/>
      <c r="M397" s="843"/>
      <c r="N397" s="660"/>
      <c r="O397" s="661"/>
      <c r="P397" s="662"/>
      <c r="Q397" s="660"/>
      <c r="R397" s="661"/>
      <c r="S397" s="662"/>
    </row>
    <row r="398" spans="2:19" s="868" customFormat="1" ht="15">
      <c r="B398" s="801" t="s">
        <v>530</v>
      </c>
      <c r="C398" s="844"/>
      <c r="D398" s="845"/>
      <c r="E398" s="804" t="s">
        <v>457</v>
      </c>
      <c r="F398" s="844"/>
      <c r="G398" s="845"/>
      <c r="H398" s="804" t="s">
        <v>472</v>
      </c>
      <c r="I398" s="844"/>
      <c r="J398" s="846"/>
      <c r="K398" s="804" t="s">
        <v>473</v>
      </c>
      <c r="L398" s="844"/>
      <c r="M398" s="846"/>
      <c r="N398" s="806" t="s">
        <v>458</v>
      </c>
      <c r="O398" s="971"/>
      <c r="P398" s="972"/>
      <c r="Q398" s="751" t="s">
        <v>60</v>
      </c>
      <c r="R398" s="752"/>
      <c r="S398" s="880"/>
    </row>
    <row r="399" spans="2:19" s="670" customFormat="1" ht="15" customHeight="1">
      <c r="B399" s="860" t="s">
        <v>61</v>
      </c>
      <c r="C399" s="681" t="s">
        <v>64</v>
      </c>
      <c r="D399" s="682" t="s">
        <v>65</v>
      </c>
      <c r="E399" s="683" t="s">
        <v>61</v>
      </c>
      <c r="F399" s="681" t="s">
        <v>64</v>
      </c>
      <c r="G399" s="684" t="s">
        <v>65</v>
      </c>
      <c r="H399" s="683" t="s">
        <v>61</v>
      </c>
      <c r="I399" s="681" t="s">
        <v>64</v>
      </c>
      <c r="J399" s="682" t="s">
        <v>65</v>
      </c>
      <c r="K399" s="683" t="s">
        <v>61</v>
      </c>
      <c r="L399" s="681" t="s">
        <v>64</v>
      </c>
      <c r="M399" s="682" t="s">
        <v>65</v>
      </c>
      <c r="N399" s="683" t="s">
        <v>61</v>
      </c>
      <c r="O399" s="681" t="s">
        <v>64</v>
      </c>
      <c r="P399" s="682" t="s">
        <v>65</v>
      </c>
      <c r="Q399" s="683" t="s">
        <v>61</v>
      </c>
      <c r="R399" s="681" t="s">
        <v>64</v>
      </c>
      <c r="S399" s="809" t="s">
        <v>65</v>
      </c>
    </row>
    <row r="400" spans="2:19" s="868" customFormat="1" ht="15" customHeight="1">
      <c r="B400" s="886" t="s">
        <v>387</v>
      </c>
      <c r="C400" s="887">
        <v>2400</v>
      </c>
      <c r="D400" s="888"/>
      <c r="E400" s="889" t="s">
        <v>408</v>
      </c>
      <c r="F400" s="887">
        <v>260</v>
      </c>
      <c r="G400" s="888"/>
      <c r="H400" s="889" t="s">
        <v>388</v>
      </c>
      <c r="I400" s="887">
        <v>90</v>
      </c>
      <c r="J400" s="888"/>
      <c r="K400" s="889" t="s">
        <v>388</v>
      </c>
      <c r="L400" s="887">
        <v>40</v>
      </c>
      <c r="M400" s="888"/>
      <c r="N400" s="889"/>
      <c r="O400" s="887"/>
      <c r="P400" s="888"/>
      <c r="Q400" s="889" t="s">
        <v>388</v>
      </c>
      <c r="R400" s="887">
        <v>90</v>
      </c>
      <c r="S400" s="922"/>
    </row>
    <row r="401" spans="2:19" s="868" customFormat="1" ht="15" customHeight="1">
      <c r="B401" s="886" t="s">
        <v>389</v>
      </c>
      <c r="C401" s="887">
        <v>1150</v>
      </c>
      <c r="D401" s="888"/>
      <c r="E401" s="889" t="s">
        <v>391</v>
      </c>
      <c r="F401" s="887">
        <v>260</v>
      </c>
      <c r="G401" s="888"/>
      <c r="H401" s="889" t="s">
        <v>390</v>
      </c>
      <c r="I401" s="887">
        <v>30</v>
      </c>
      <c r="J401" s="888"/>
      <c r="K401" s="889" t="s">
        <v>390</v>
      </c>
      <c r="L401" s="887">
        <v>10</v>
      </c>
      <c r="M401" s="888"/>
      <c r="N401" s="889"/>
      <c r="O401" s="894"/>
      <c r="P401" s="888"/>
      <c r="Q401" s="889" t="s">
        <v>390</v>
      </c>
      <c r="R401" s="894">
        <v>30</v>
      </c>
      <c r="S401" s="895"/>
    </row>
    <row r="402" spans="2:19" s="868" customFormat="1" ht="15" customHeight="1">
      <c r="B402" s="886" t="s">
        <v>391</v>
      </c>
      <c r="C402" s="887">
        <v>1750</v>
      </c>
      <c r="D402" s="888"/>
      <c r="E402" s="889" t="s">
        <v>393</v>
      </c>
      <c r="F402" s="887">
        <v>350</v>
      </c>
      <c r="G402" s="888"/>
      <c r="H402" s="973" t="s">
        <v>392</v>
      </c>
      <c r="I402" s="887">
        <v>60</v>
      </c>
      <c r="J402" s="888"/>
      <c r="K402" s="889" t="s">
        <v>392</v>
      </c>
      <c r="L402" s="887">
        <v>30</v>
      </c>
      <c r="M402" s="888"/>
      <c r="N402" s="889"/>
      <c r="O402" s="894"/>
      <c r="P402" s="888"/>
      <c r="Q402" s="889" t="s">
        <v>392</v>
      </c>
      <c r="R402" s="894">
        <v>60</v>
      </c>
      <c r="S402" s="895"/>
    </row>
    <row r="403" spans="2:19" s="868" customFormat="1" ht="15" customHeight="1">
      <c r="B403" s="886" t="s">
        <v>393</v>
      </c>
      <c r="C403" s="887">
        <v>1300</v>
      </c>
      <c r="D403" s="888"/>
      <c r="E403" s="889" t="s">
        <v>405</v>
      </c>
      <c r="F403" s="887">
        <v>20</v>
      </c>
      <c r="G403" s="888"/>
      <c r="H403" s="889" t="s">
        <v>394</v>
      </c>
      <c r="I403" s="887">
        <v>40</v>
      </c>
      <c r="J403" s="888"/>
      <c r="K403" s="889" t="s">
        <v>394</v>
      </c>
      <c r="L403" s="887">
        <v>10</v>
      </c>
      <c r="M403" s="888"/>
      <c r="N403" s="889"/>
      <c r="O403" s="894"/>
      <c r="P403" s="888"/>
      <c r="Q403" s="889" t="s">
        <v>394</v>
      </c>
      <c r="R403" s="894">
        <v>30</v>
      </c>
      <c r="S403" s="895"/>
    </row>
    <row r="404" spans="2:19" s="868" customFormat="1" ht="15" customHeight="1">
      <c r="B404" s="886" t="s">
        <v>395</v>
      </c>
      <c r="C404" s="887">
        <v>860</v>
      </c>
      <c r="D404" s="888"/>
      <c r="E404" s="889" t="s">
        <v>403</v>
      </c>
      <c r="F404" s="894">
        <v>10</v>
      </c>
      <c r="G404" s="923"/>
      <c r="H404" s="889" t="s">
        <v>396</v>
      </c>
      <c r="I404" s="887">
        <v>10</v>
      </c>
      <c r="J404" s="888"/>
      <c r="K404" s="889"/>
      <c r="L404" s="887"/>
      <c r="M404" s="888"/>
      <c r="N404" s="889"/>
      <c r="O404" s="894"/>
      <c r="P404" s="888"/>
      <c r="Q404" s="889" t="s">
        <v>396</v>
      </c>
      <c r="R404" s="894">
        <v>10</v>
      </c>
      <c r="S404" s="895"/>
    </row>
    <row r="405" spans="2:19" s="868" customFormat="1" ht="15" customHeight="1">
      <c r="B405" s="886" t="s">
        <v>397</v>
      </c>
      <c r="C405" s="887">
        <v>450</v>
      </c>
      <c r="D405" s="888"/>
      <c r="E405" s="891"/>
      <c r="F405" s="892"/>
      <c r="G405" s="893"/>
      <c r="H405" s="889" t="s">
        <v>398</v>
      </c>
      <c r="I405" s="887">
        <v>20</v>
      </c>
      <c r="J405" s="888"/>
      <c r="K405" s="889" t="s">
        <v>398</v>
      </c>
      <c r="L405" s="887">
        <v>10</v>
      </c>
      <c r="M405" s="888"/>
      <c r="N405" s="889"/>
      <c r="O405" s="894"/>
      <c r="P405" s="888"/>
      <c r="Q405" s="889" t="s">
        <v>399</v>
      </c>
      <c r="R405" s="894">
        <v>10</v>
      </c>
      <c r="S405" s="895"/>
    </row>
    <row r="406" spans="2:19" s="868" customFormat="1" ht="15" customHeight="1">
      <c r="B406" s="886" t="s">
        <v>400</v>
      </c>
      <c r="C406" s="887">
        <v>1140</v>
      </c>
      <c r="D406" s="888"/>
      <c r="E406" s="891"/>
      <c r="F406" s="892"/>
      <c r="G406" s="974"/>
      <c r="H406" s="889" t="s">
        <v>401</v>
      </c>
      <c r="I406" s="887">
        <v>20</v>
      </c>
      <c r="J406" s="888"/>
      <c r="K406" s="889" t="s">
        <v>401</v>
      </c>
      <c r="L406" s="887">
        <v>10</v>
      </c>
      <c r="M406" s="888"/>
      <c r="N406" s="889"/>
      <c r="O406" s="894"/>
      <c r="P406" s="888"/>
      <c r="Q406" s="889" t="s">
        <v>401</v>
      </c>
      <c r="R406" s="894">
        <v>20</v>
      </c>
      <c r="S406" s="895"/>
    </row>
    <row r="407" spans="2:19" s="868" customFormat="1" ht="15" customHeight="1">
      <c r="B407" s="886" t="s">
        <v>402</v>
      </c>
      <c r="C407" s="887">
        <v>430</v>
      </c>
      <c r="D407" s="888"/>
      <c r="E407" s="891"/>
      <c r="F407" s="892"/>
      <c r="G407" s="893"/>
      <c r="H407" s="889"/>
      <c r="I407" s="887"/>
      <c r="J407" s="888"/>
      <c r="K407" s="889" t="s">
        <v>405</v>
      </c>
      <c r="L407" s="894">
        <v>10</v>
      </c>
      <c r="M407" s="923"/>
      <c r="N407" s="891"/>
      <c r="O407" s="892"/>
      <c r="P407" s="923"/>
      <c r="Q407" s="889" t="s">
        <v>403</v>
      </c>
      <c r="R407" s="894">
        <v>10</v>
      </c>
      <c r="S407" s="895"/>
    </row>
    <row r="408" spans="2:19" s="868" customFormat="1" ht="15" customHeight="1">
      <c r="B408" s="886" t="s">
        <v>404</v>
      </c>
      <c r="C408" s="887">
        <v>1460</v>
      </c>
      <c r="D408" s="888"/>
      <c r="E408" s="891"/>
      <c r="F408" s="892"/>
      <c r="G408" s="893"/>
      <c r="H408" s="889" t="s">
        <v>405</v>
      </c>
      <c r="I408" s="887">
        <v>20</v>
      </c>
      <c r="J408" s="888"/>
      <c r="K408" s="889"/>
      <c r="L408" s="894"/>
      <c r="M408" s="923"/>
      <c r="N408" s="891"/>
      <c r="O408" s="892"/>
      <c r="P408" s="923"/>
      <c r="Q408" s="889" t="s">
        <v>405</v>
      </c>
      <c r="R408" s="894">
        <v>20</v>
      </c>
      <c r="S408" s="895"/>
    </row>
    <row r="409" spans="2:19" s="868" customFormat="1" ht="15" customHeight="1">
      <c r="B409" s="886" t="s">
        <v>406</v>
      </c>
      <c r="C409" s="887">
        <v>680</v>
      </c>
      <c r="D409" s="888"/>
      <c r="E409" s="891"/>
      <c r="F409" s="892"/>
      <c r="G409" s="893"/>
      <c r="H409" s="889" t="s">
        <v>407</v>
      </c>
      <c r="I409" s="894">
        <v>10</v>
      </c>
      <c r="J409" s="923"/>
      <c r="K409" s="889"/>
      <c r="L409" s="894"/>
      <c r="M409" s="923"/>
      <c r="N409" s="891"/>
      <c r="O409" s="892"/>
      <c r="P409" s="923"/>
      <c r="Q409" s="889" t="s">
        <v>407</v>
      </c>
      <c r="R409" s="894">
        <v>10</v>
      </c>
      <c r="S409" s="895"/>
    </row>
    <row r="410" spans="2:19" s="868" customFormat="1" ht="15" customHeight="1">
      <c r="B410" s="886"/>
      <c r="C410" s="887"/>
      <c r="D410" s="888"/>
      <c r="E410" s="891"/>
      <c r="F410" s="892"/>
      <c r="G410" s="893"/>
      <c r="H410" s="889" t="s">
        <v>409</v>
      </c>
      <c r="I410" s="894">
        <v>10</v>
      </c>
      <c r="J410" s="923"/>
      <c r="K410" s="889"/>
      <c r="L410" s="894"/>
      <c r="M410" s="923"/>
      <c r="N410" s="891"/>
      <c r="O410" s="892"/>
      <c r="P410" s="923"/>
      <c r="Q410" s="889"/>
      <c r="R410" s="894"/>
      <c r="S410" s="895"/>
    </row>
    <row r="411" spans="2:19" s="868" customFormat="1" ht="15" customHeight="1">
      <c r="B411" s="886"/>
      <c r="C411" s="887"/>
      <c r="D411" s="888"/>
      <c r="E411" s="891"/>
      <c r="F411" s="892"/>
      <c r="G411" s="893"/>
      <c r="H411" s="889"/>
      <c r="I411" s="894"/>
      <c r="J411" s="923"/>
      <c r="K411" s="889"/>
      <c r="L411" s="894"/>
      <c r="M411" s="923"/>
      <c r="N411" s="891"/>
      <c r="O411" s="892"/>
      <c r="P411" s="923"/>
      <c r="Q411" s="889"/>
      <c r="R411" s="894"/>
      <c r="S411" s="895"/>
    </row>
    <row r="412" spans="2:19" s="868" customFormat="1" ht="15" customHeight="1">
      <c r="B412" s="896"/>
      <c r="C412" s="892"/>
      <c r="D412" s="893"/>
      <c r="E412" s="891"/>
      <c r="F412" s="892"/>
      <c r="G412" s="893"/>
      <c r="H412" s="891"/>
      <c r="I412" s="892"/>
      <c r="J412" s="893"/>
      <c r="K412" s="891"/>
      <c r="L412" s="892"/>
      <c r="M412" s="893"/>
      <c r="N412" s="891"/>
      <c r="O412" s="892"/>
      <c r="P412" s="893"/>
      <c r="Q412" s="891"/>
      <c r="R412" s="892"/>
      <c r="S412" s="897"/>
    </row>
    <row r="413" spans="2:19" s="868" customFormat="1" ht="15" customHeight="1" thickBot="1">
      <c r="B413" s="898" t="s">
        <v>532</v>
      </c>
      <c r="C413" s="899">
        <f>SUM(C400:C412)</f>
        <v>11620</v>
      </c>
      <c r="D413" s="899">
        <f>SUM(D400:D412)</f>
        <v>0</v>
      </c>
      <c r="E413" s="901" t="s">
        <v>532</v>
      </c>
      <c r="F413" s="899">
        <f>SUM(F400:F412)</f>
        <v>900</v>
      </c>
      <c r="G413" s="899">
        <f>SUM(G400:G412)</f>
        <v>0</v>
      </c>
      <c r="H413" s="901" t="s">
        <v>532</v>
      </c>
      <c r="I413" s="899">
        <f>SUM(I400:I412)</f>
        <v>310</v>
      </c>
      <c r="J413" s="899">
        <f>SUM(J400:J412)</f>
        <v>0</v>
      </c>
      <c r="K413" s="901" t="s">
        <v>532</v>
      </c>
      <c r="L413" s="899">
        <f>SUM(L400:L412)</f>
        <v>120</v>
      </c>
      <c r="M413" s="899">
        <f>SUM(M400:M412)</f>
        <v>0</v>
      </c>
      <c r="N413" s="901" t="s">
        <v>532</v>
      </c>
      <c r="O413" s="899">
        <f>SUM(O400:O412)</f>
        <v>0</v>
      </c>
      <c r="P413" s="899">
        <f>SUM(P400:P412)</f>
        <v>0</v>
      </c>
      <c r="Q413" s="901" t="s">
        <v>532</v>
      </c>
      <c r="R413" s="899">
        <f>SUM(R400:R412)</f>
        <v>290</v>
      </c>
      <c r="S413" s="902">
        <f>SUM(S400:S412)</f>
        <v>0</v>
      </c>
    </row>
    <row r="414" spans="2:19" s="868" customFormat="1" ht="15" customHeight="1">
      <c r="B414" s="865"/>
      <c r="C414" s="903"/>
      <c r="D414" s="904"/>
      <c r="E414" s="905"/>
      <c r="F414" s="903"/>
      <c r="G414" s="904"/>
      <c r="H414" s="905"/>
      <c r="I414" s="903"/>
      <c r="J414" s="904"/>
      <c r="K414" s="905"/>
      <c r="L414" s="906"/>
      <c r="M414" s="907"/>
      <c r="N414" s="905"/>
      <c r="O414" s="903"/>
      <c r="P414" s="907"/>
      <c r="Q414" s="905"/>
      <c r="R414" s="903"/>
      <c r="S414" s="904"/>
    </row>
    <row r="415" spans="2:19" s="868" customFormat="1" ht="15" customHeight="1">
      <c r="B415" s="865"/>
      <c r="C415" s="903"/>
      <c r="D415" s="904"/>
      <c r="E415" s="905"/>
      <c r="F415" s="903"/>
      <c r="G415" s="904"/>
      <c r="H415" s="905"/>
      <c r="I415" s="903"/>
      <c r="J415" s="904"/>
      <c r="K415" s="905"/>
      <c r="L415" s="903"/>
      <c r="M415" s="904"/>
      <c r="N415" s="905"/>
      <c r="O415" s="903"/>
      <c r="P415" s="904"/>
      <c r="Q415" s="964"/>
      <c r="R415" s="962"/>
      <c r="S415" s="963"/>
    </row>
    <row r="416" spans="2:19" s="868" customFormat="1" ht="18.75" customHeight="1">
      <c r="B416" s="881" t="s">
        <v>410</v>
      </c>
      <c r="C416" s="908"/>
      <c r="D416" s="666" t="s">
        <v>49</v>
      </c>
      <c r="E416" s="666">
        <f>D425+G425+J425+M425+P425+S425</f>
        <v>0</v>
      </c>
      <c r="F416" s="666" t="s">
        <v>229</v>
      </c>
      <c r="G416" s="666">
        <f>全紙計算!S26</f>
        <v>3360</v>
      </c>
      <c r="H416" s="799"/>
      <c r="I416" s="909"/>
      <c r="J416" s="910"/>
      <c r="K416" s="911" t="s">
        <v>54</v>
      </c>
      <c r="L416" s="908"/>
      <c r="M416" s="910"/>
      <c r="N416" s="911"/>
      <c r="O416" s="908"/>
      <c r="P416" s="910"/>
      <c r="Q416" s="911"/>
      <c r="R416" s="908"/>
      <c r="S416" s="910"/>
    </row>
    <row r="417" spans="2:19" s="659" customFormat="1" ht="12" customHeight="1" thickBot="1">
      <c r="B417" s="672"/>
      <c r="C417" s="660"/>
      <c r="D417" s="843"/>
      <c r="E417" s="660"/>
      <c r="F417" s="660"/>
      <c r="G417" s="843"/>
      <c r="H417" s="660"/>
      <c r="I417" s="660"/>
      <c r="J417" s="843"/>
      <c r="K417" s="660"/>
      <c r="L417" s="660"/>
      <c r="M417" s="843"/>
      <c r="N417" s="660"/>
      <c r="O417" s="660"/>
      <c r="P417" s="843"/>
      <c r="Q417" s="660"/>
      <c r="R417" s="660"/>
      <c r="S417" s="843"/>
    </row>
    <row r="418" spans="2:19" s="868" customFormat="1" ht="15" customHeight="1">
      <c r="B418" s="801" t="s">
        <v>530</v>
      </c>
      <c r="C418" s="844"/>
      <c r="D418" s="845"/>
      <c r="E418" s="804" t="s">
        <v>457</v>
      </c>
      <c r="F418" s="844"/>
      <c r="G418" s="845"/>
      <c r="H418" s="804" t="s">
        <v>472</v>
      </c>
      <c r="I418" s="844"/>
      <c r="J418" s="846"/>
      <c r="K418" s="804" t="s">
        <v>473</v>
      </c>
      <c r="L418" s="844"/>
      <c r="M418" s="846"/>
      <c r="N418" s="806" t="s">
        <v>458</v>
      </c>
      <c r="O418" s="975"/>
      <c r="P418" s="976"/>
      <c r="Q418" s="751" t="s">
        <v>60</v>
      </c>
      <c r="R418" s="847"/>
      <c r="S418" s="885"/>
    </row>
    <row r="419" spans="2:19" s="670" customFormat="1" ht="15" customHeight="1">
      <c r="B419" s="860" t="s">
        <v>61</v>
      </c>
      <c r="C419" s="681" t="s">
        <v>64</v>
      </c>
      <c r="D419" s="682" t="s">
        <v>65</v>
      </c>
      <c r="E419" s="683" t="s">
        <v>61</v>
      </c>
      <c r="F419" s="681" t="s">
        <v>64</v>
      </c>
      <c r="G419" s="684" t="s">
        <v>65</v>
      </c>
      <c r="H419" s="683" t="s">
        <v>61</v>
      </c>
      <c r="I419" s="681" t="s">
        <v>64</v>
      </c>
      <c r="J419" s="682" t="s">
        <v>65</v>
      </c>
      <c r="K419" s="683" t="s">
        <v>61</v>
      </c>
      <c r="L419" s="681" t="s">
        <v>64</v>
      </c>
      <c r="M419" s="682" t="s">
        <v>65</v>
      </c>
      <c r="N419" s="683" t="s">
        <v>61</v>
      </c>
      <c r="O419" s="681" t="s">
        <v>64</v>
      </c>
      <c r="P419" s="682" t="s">
        <v>65</v>
      </c>
      <c r="Q419" s="683" t="s">
        <v>61</v>
      </c>
      <c r="R419" s="681" t="s">
        <v>64</v>
      </c>
      <c r="S419" s="809" t="s">
        <v>65</v>
      </c>
    </row>
    <row r="420" spans="2:19" s="868" customFormat="1" ht="15" customHeight="1">
      <c r="B420" s="886" t="s">
        <v>411</v>
      </c>
      <c r="C420" s="887">
        <v>440</v>
      </c>
      <c r="D420" s="888"/>
      <c r="E420" s="889" t="s">
        <v>412</v>
      </c>
      <c r="F420" s="887">
        <v>10</v>
      </c>
      <c r="G420" s="888"/>
      <c r="H420" s="889" t="s">
        <v>412</v>
      </c>
      <c r="I420" s="887">
        <v>10</v>
      </c>
      <c r="J420" s="888"/>
      <c r="K420" s="889" t="s">
        <v>414</v>
      </c>
      <c r="L420" s="887">
        <v>10</v>
      </c>
      <c r="M420" s="888"/>
      <c r="N420" s="889"/>
      <c r="O420" s="887"/>
      <c r="P420" s="888"/>
      <c r="Q420" s="889" t="s">
        <v>412</v>
      </c>
      <c r="R420" s="887">
        <v>10</v>
      </c>
      <c r="S420" s="922"/>
    </row>
    <row r="421" spans="2:19" s="868" customFormat="1" ht="15" customHeight="1">
      <c r="B421" s="886" t="s">
        <v>413</v>
      </c>
      <c r="C421" s="887">
        <v>930</v>
      </c>
      <c r="D421" s="888"/>
      <c r="E421" s="889" t="s">
        <v>414</v>
      </c>
      <c r="F421" s="894">
        <v>40</v>
      </c>
      <c r="G421" s="923"/>
      <c r="H421" s="889" t="s">
        <v>414</v>
      </c>
      <c r="I421" s="887">
        <v>30</v>
      </c>
      <c r="J421" s="888"/>
      <c r="K421" s="889" t="s">
        <v>416</v>
      </c>
      <c r="L421" s="887">
        <v>10</v>
      </c>
      <c r="M421" s="888"/>
      <c r="N421" s="889"/>
      <c r="O421" s="894"/>
      <c r="P421" s="888"/>
      <c r="Q421" s="889" t="s">
        <v>414</v>
      </c>
      <c r="R421" s="894">
        <v>60</v>
      </c>
      <c r="S421" s="895"/>
    </row>
    <row r="422" spans="2:19" s="868" customFormat="1" ht="15" customHeight="1">
      <c r="B422" s="886" t="s">
        <v>415</v>
      </c>
      <c r="C422" s="887">
        <v>930</v>
      </c>
      <c r="D422" s="888"/>
      <c r="E422" s="889" t="s">
        <v>416</v>
      </c>
      <c r="F422" s="894">
        <v>20</v>
      </c>
      <c r="G422" s="923"/>
      <c r="H422" s="889" t="s">
        <v>416</v>
      </c>
      <c r="I422" s="887">
        <v>30</v>
      </c>
      <c r="J422" s="888"/>
      <c r="K422" s="889"/>
      <c r="L422" s="894"/>
      <c r="M422" s="923"/>
      <c r="N422" s="891"/>
      <c r="O422" s="892"/>
      <c r="P422" s="893"/>
      <c r="Q422" s="889" t="s">
        <v>416</v>
      </c>
      <c r="R422" s="894">
        <v>10</v>
      </c>
      <c r="S422" s="895"/>
    </row>
    <row r="423" spans="2:19" s="868" customFormat="1" ht="15" customHeight="1">
      <c r="B423" s="886" t="s">
        <v>417</v>
      </c>
      <c r="C423" s="887">
        <v>780</v>
      </c>
      <c r="D423" s="888"/>
      <c r="E423" s="889" t="s">
        <v>418</v>
      </c>
      <c r="F423" s="894">
        <v>10</v>
      </c>
      <c r="G423" s="923"/>
      <c r="H423" s="889" t="s">
        <v>418</v>
      </c>
      <c r="I423" s="894">
        <v>10</v>
      </c>
      <c r="J423" s="923"/>
      <c r="K423" s="889"/>
      <c r="L423" s="894"/>
      <c r="M423" s="923"/>
      <c r="N423" s="891"/>
      <c r="O423" s="892"/>
      <c r="P423" s="893"/>
      <c r="Q423" s="889" t="s">
        <v>418</v>
      </c>
      <c r="R423" s="894">
        <v>20</v>
      </c>
      <c r="S423" s="895"/>
    </row>
    <row r="424" spans="2:19" s="868" customFormat="1" ht="15" customHeight="1">
      <c r="B424" s="896"/>
      <c r="C424" s="892"/>
      <c r="D424" s="893"/>
      <c r="E424" s="891"/>
      <c r="F424" s="892"/>
      <c r="G424" s="893"/>
      <c r="H424" s="891"/>
      <c r="I424" s="892"/>
      <c r="J424" s="893"/>
      <c r="K424" s="891"/>
      <c r="L424" s="892"/>
      <c r="M424" s="893"/>
      <c r="N424" s="891"/>
      <c r="O424" s="892"/>
      <c r="P424" s="893"/>
      <c r="Q424" s="891"/>
      <c r="R424" s="892"/>
      <c r="S424" s="897"/>
    </row>
    <row r="425" spans="2:19" s="868" customFormat="1" ht="15" customHeight="1" thickBot="1">
      <c r="B425" s="898" t="s">
        <v>532</v>
      </c>
      <c r="C425" s="899">
        <f>SUM(C420:C424)</f>
        <v>3080</v>
      </c>
      <c r="D425" s="899">
        <f>SUM(D420:D424)</f>
        <v>0</v>
      </c>
      <c r="E425" s="901" t="s">
        <v>532</v>
      </c>
      <c r="F425" s="899">
        <f>SUM(F420:F424)</f>
        <v>80</v>
      </c>
      <c r="G425" s="899">
        <f>SUM(G420:G424)</f>
        <v>0</v>
      </c>
      <c r="H425" s="901" t="s">
        <v>532</v>
      </c>
      <c r="I425" s="899">
        <f>SUM(I420:I424)</f>
        <v>80</v>
      </c>
      <c r="J425" s="899">
        <f>SUM(J420:J424)</f>
        <v>0</v>
      </c>
      <c r="K425" s="901" t="s">
        <v>532</v>
      </c>
      <c r="L425" s="899">
        <f>SUM(L420:L424)</f>
        <v>20</v>
      </c>
      <c r="M425" s="899">
        <f>SUM(M420:M424)</f>
        <v>0</v>
      </c>
      <c r="N425" s="901" t="s">
        <v>532</v>
      </c>
      <c r="O425" s="899">
        <f>SUM(O420:O424)</f>
        <v>0</v>
      </c>
      <c r="P425" s="899">
        <f>SUM(P420:P424)</f>
        <v>0</v>
      </c>
      <c r="Q425" s="901" t="s">
        <v>532</v>
      </c>
      <c r="R425" s="899">
        <f>SUM(R420:R424)</f>
        <v>100</v>
      </c>
      <c r="S425" s="902">
        <f>SUM(S420:S424)</f>
        <v>0</v>
      </c>
    </row>
    <row r="426" spans="2:19" s="868" customFormat="1" ht="15" customHeight="1">
      <c r="B426" s="915"/>
      <c r="C426" s="866"/>
      <c r="D426" s="867"/>
      <c r="E426" s="865"/>
      <c r="F426" s="866"/>
      <c r="G426" s="867"/>
      <c r="H426" s="865"/>
      <c r="I426" s="866"/>
      <c r="J426" s="867"/>
      <c r="K426" s="865"/>
      <c r="L426" s="866"/>
      <c r="M426" s="867"/>
      <c r="N426" s="865"/>
      <c r="O426" s="866"/>
      <c r="P426" s="867"/>
      <c r="Q426" s="865"/>
      <c r="R426" s="866"/>
      <c r="S426" s="867"/>
    </row>
    <row r="427" spans="2:19" s="868" customFormat="1" ht="15" customHeight="1">
      <c r="B427" s="865"/>
      <c r="C427" s="903"/>
      <c r="D427" s="904"/>
      <c r="E427" s="905"/>
      <c r="F427" s="903"/>
      <c r="G427" s="904"/>
      <c r="H427" s="905"/>
      <c r="I427" s="903"/>
      <c r="J427" s="904"/>
      <c r="K427" s="905"/>
      <c r="L427" s="903"/>
      <c r="M427" s="904"/>
      <c r="N427" s="905"/>
      <c r="O427" s="903"/>
      <c r="P427" s="904"/>
      <c r="Q427" s="905"/>
      <c r="R427" s="903"/>
      <c r="S427" s="904"/>
    </row>
    <row r="428" spans="2:19" s="868" customFormat="1" ht="18.75" customHeight="1">
      <c r="B428" s="881" t="s">
        <v>419</v>
      </c>
      <c r="C428" s="908"/>
      <c r="D428" s="666" t="s">
        <v>49</v>
      </c>
      <c r="E428" s="666">
        <f>D436+G436+J436+M436+P436+S436</f>
        <v>0</v>
      </c>
      <c r="F428" s="666" t="s">
        <v>229</v>
      </c>
      <c r="G428" s="666">
        <f>全紙計算!S27</f>
        <v>2290</v>
      </c>
      <c r="H428" s="799"/>
      <c r="I428" s="909"/>
      <c r="J428" s="910"/>
      <c r="K428" s="911" t="s">
        <v>54</v>
      </c>
      <c r="L428" s="908"/>
      <c r="M428" s="910"/>
      <c r="N428" s="911"/>
      <c r="O428" s="908"/>
      <c r="P428" s="910"/>
      <c r="Q428" s="911"/>
      <c r="R428" s="908"/>
      <c r="S428" s="910"/>
    </row>
    <row r="429" spans="2:19" s="659" customFormat="1" ht="12" customHeight="1" thickBot="1">
      <c r="B429" s="672"/>
      <c r="C429" s="660"/>
      <c r="D429" s="843"/>
      <c r="E429" s="660"/>
      <c r="F429" s="660"/>
      <c r="G429" s="843"/>
      <c r="H429" s="660"/>
      <c r="I429" s="660"/>
      <c r="J429" s="843"/>
      <c r="K429" s="660"/>
      <c r="L429" s="660"/>
      <c r="M429" s="843"/>
      <c r="N429" s="660"/>
      <c r="O429" s="660"/>
      <c r="P429" s="843"/>
      <c r="Q429" s="660"/>
      <c r="R429" s="797"/>
      <c r="S429" s="843"/>
    </row>
    <row r="430" spans="2:19" s="868" customFormat="1" ht="15" customHeight="1">
      <c r="B430" s="801" t="s">
        <v>530</v>
      </c>
      <c r="C430" s="844"/>
      <c r="D430" s="845"/>
      <c r="E430" s="804" t="s">
        <v>457</v>
      </c>
      <c r="F430" s="844"/>
      <c r="G430" s="845"/>
      <c r="H430" s="804" t="s">
        <v>472</v>
      </c>
      <c r="I430" s="844"/>
      <c r="J430" s="846"/>
      <c r="K430" s="804" t="s">
        <v>473</v>
      </c>
      <c r="L430" s="844"/>
      <c r="M430" s="846"/>
      <c r="N430" s="806" t="s">
        <v>458</v>
      </c>
      <c r="O430" s="975"/>
      <c r="P430" s="976"/>
      <c r="Q430" s="751" t="s">
        <v>60</v>
      </c>
      <c r="R430" s="847"/>
      <c r="S430" s="885"/>
    </row>
    <row r="431" spans="2:19" s="670" customFormat="1" ht="15" customHeight="1">
      <c r="B431" s="860" t="s">
        <v>61</v>
      </c>
      <c r="C431" s="681" t="s">
        <v>64</v>
      </c>
      <c r="D431" s="682" t="s">
        <v>65</v>
      </c>
      <c r="E431" s="683" t="s">
        <v>61</v>
      </c>
      <c r="F431" s="681" t="s">
        <v>64</v>
      </c>
      <c r="G431" s="684" t="s">
        <v>65</v>
      </c>
      <c r="H431" s="683" t="s">
        <v>61</v>
      </c>
      <c r="I431" s="681" t="s">
        <v>64</v>
      </c>
      <c r="J431" s="682" t="s">
        <v>65</v>
      </c>
      <c r="K431" s="683" t="s">
        <v>61</v>
      </c>
      <c r="L431" s="681" t="s">
        <v>64</v>
      </c>
      <c r="M431" s="682" t="s">
        <v>65</v>
      </c>
      <c r="N431" s="683" t="s">
        <v>61</v>
      </c>
      <c r="O431" s="681" t="s">
        <v>64</v>
      </c>
      <c r="P431" s="682" t="s">
        <v>65</v>
      </c>
      <c r="Q431" s="683" t="s">
        <v>61</v>
      </c>
      <c r="R431" s="681" t="s">
        <v>64</v>
      </c>
      <c r="S431" s="809" t="s">
        <v>65</v>
      </c>
    </row>
    <row r="432" spans="2:19" s="868" customFormat="1" ht="15" customHeight="1">
      <c r="B432" s="886" t="s">
        <v>420</v>
      </c>
      <c r="C432" s="887">
        <v>160</v>
      </c>
      <c r="D432" s="888"/>
      <c r="E432" s="889" t="s">
        <v>421</v>
      </c>
      <c r="F432" s="887">
        <v>10</v>
      </c>
      <c r="G432" s="888"/>
      <c r="H432" s="889" t="s">
        <v>421</v>
      </c>
      <c r="I432" s="887">
        <v>10</v>
      </c>
      <c r="J432" s="888"/>
      <c r="K432" s="889" t="s">
        <v>423</v>
      </c>
      <c r="L432" s="887">
        <v>20</v>
      </c>
      <c r="M432" s="888"/>
      <c r="N432" s="889"/>
      <c r="O432" s="887"/>
      <c r="P432" s="888"/>
      <c r="Q432" s="889" t="s">
        <v>423</v>
      </c>
      <c r="R432" s="887">
        <v>40</v>
      </c>
      <c r="S432" s="922"/>
    </row>
    <row r="433" spans="2:19" s="868" customFormat="1" ht="15" customHeight="1">
      <c r="B433" s="886" t="s">
        <v>422</v>
      </c>
      <c r="C433" s="887">
        <v>1690</v>
      </c>
      <c r="D433" s="888"/>
      <c r="E433" s="889" t="s">
        <v>423</v>
      </c>
      <c r="F433" s="894">
        <v>70</v>
      </c>
      <c r="G433" s="923"/>
      <c r="H433" s="889" t="s">
        <v>423</v>
      </c>
      <c r="I433" s="887">
        <v>50</v>
      </c>
      <c r="J433" s="888"/>
      <c r="K433" s="889"/>
      <c r="L433" s="887"/>
      <c r="M433" s="888"/>
      <c r="N433" s="891"/>
      <c r="O433" s="892"/>
      <c r="P433" s="888"/>
      <c r="Q433" s="889" t="s">
        <v>425</v>
      </c>
      <c r="R433" s="894">
        <v>10</v>
      </c>
      <c r="S433" s="895"/>
    </row>
    <row r="434" spans="2:19" s="868" customFormat="1" ht="15" customHeight="1">
      <c r="B434" s="886" t="s">
        <v>424</v>
      </c>
      <c r="C434" s="887">
        <v>210</v>
      </c>
      <c r="D434" s="888"/>
      <c r="E434" s="889" t="s">
        <v>425</v>
      </c>
      <c r="F434" s="894">
        <v>10</v>
      </c>
      <c r="G434" s="923"/>
      <c r="H434" s="889" t="s">
        <v>425</v>
      </c>
      <c r="I434" s="887">
        <v>10</v>
      </c>
      <c r="J434" s="888"/>
      <c r="K434" s="889"/>
      <c r="L434" s="887"/>
      <c r="M434" s="888"/>
      <c r="N434" s="891"/>
      <c r="O434" s="892"/>
      <c r="P434" s="888"/>
      <c r="Q434" s="891"/>
      <c r="R434" s="892"/>
      <c r="S434" s="897"/>
    </row>
    <row r="435" spans="2:19" s="868" customFormat="1" ht="15" customHeight="1">
      <c r="B435" s="896"/>
      <c r="C435" s="892"/>
      <c r="D435" s="893"/>
      <c r="E435" s="891"/>
      <c r="F435" s="892"/>
      <c r="G435" s="893"/>
      <c r="H435" s="891"/>
      <c r="I435" s="892"/>
      <c r="J435" s="893"/>
      <c r="K435" s="891"/>
      <c r="L435" s="892"/>
      <c r="M435" s="893"/>
      <c r="N435" s="891"/>
      <c r="O435" s="892"/>
      <c r="P435" s="893"/>
      <c r="Q435" s="891"/>
      <c r="R435" s="892"/>
      <c r="S435" s="897"/>
    </row>
    <row r="436" spans="2:19" s="868" customFormat="1" ht="15" customHeight="1" thickBot="1">
      <c r="B436" s="898" t="s">
        <v>532</v>
      </c>
      <c r="C436" s="899">
        <f>SUM(C432:C435)</f>
        <v>2060</v>
      </c>
      <c r="D436" s="899">
        <f>SUM(D432:D435)</f>
        <v>0</v>
      </c>
      <c r="E436" s="901" t="s">
        <v>532</v>
      </c>
      <c r="F436" s="899">
        <f>SUM(F432:F435)</f>
        <v>90</v>
      </c>
      <c r="G436" s="899">
        <f>SUM(G432:G435)</f>
        <v>0</v>
      </c>
      <c r="H436" s="901" t="s">
        <v>532</v>
      </c>
      <c r="I436" s="899">
        <f>SUM(I432:I435)</f>
        <v>70</v>
      </c>
      <c r="J436" s="899">
        <f>SUM(J432:J435)</f>
        <v>0</v>
      </c>
      <c r="K436" s="901" t="s">
        <v>532</v>
      </c>
      <c r="L436" s="899">
        <f>SUM(L432:L435)</f>
        <v>20</v>
      </c>
      <c r="M436" s="899">
        <f>SUM(M432:M435)</f>
        <v>0</v>
      </c>
      <c r="N436" s="901" t="s">
        <v>532</v>
      </c>
      <c r="O436" s="913">
        <f>SUM(O432:O435)</f>
        <v>0</v>
      </c>
      <c r="P436" s="899">
        <f>SUM(P432:P435)</f>
        <v>0</v>
      </c>
      <c r="Q436" s="901" t="s">
        <v>532</v>
      </c>
      <c r="R436" s="913">
        <f>SUM(R432:R435)</f>
        <v>50</v>
      </c>
      <c r="S436" s="914">
        <f>SUM(S432:S435)</f>
        <v>0</v>
      </c>
    </row>
    <row r="437" spans="2:19" s="868" customFormat="1" ht="15">
      <c r="B437" s="865"/>
      <c r="C437" s="866"/>
      <c r="D437" s="867"/>
      <c r="E437" s="865"/>
      <c r="F437" s="866"/>
      <c r="G437" s="867"/>
      <c r="H437" s="865"/>
      <c r="I437" s="866"/>
      <c r="J437" s="867"/>
      <c r="K437" s="865"/>
      <c r="L437" s="866"/>
      <c r="M437" s="867"/>
      <c r="N437" s="660"/>
      <c r="O437" s="1246"/>
      <c r="P437" s="1247"/>
      <c r="Q437" s="660"/>
      <c r="R437" s="1241">
        <v>46054</v>
      </c>
      <c r="S437" s="1242"/>
    </row>
    <row r="438" spans="2:19" s="868" customFormat="1" ht="13.2">
      <c r="B438" s="865"/>
      <c r="C438" s="866"/>
      <c r="D438" s="867"/>
      <c r="E438" s="865"/>
      <c r="F438" s="866"/>
      <c r="G438" s="867"/>
      <c r="H438" s="865"/>
      <c r="I438" s="866"/>
      <c r="J438" s="867"/>
      <c r="K438" s="865"/>
      <c r="L438" s="866"/>
      <c r="M438" s="867"/>
      <c r="N438" s="869"/>
      <c r="O438" s="869"/>
      <c r="P438" s="869"/>
      <c r="Q438" s="869"/>
      <c r="R438" s="869"/>
      <c r="S438" s="869"/>
    </row>
    <row r="439" spans="2:19" s="868" customFormat="1" ht="15">
      <c r="B439" s="865"/>
      <c r="C439" s="866"/>
      <c r="D439" s="867"/>
      <c r="E439" s="865"/>
      <c r="F439" s="866"/>
      <c r="G439" s="867"/>
      <c r="H439" s="865"/>
      <c r="I439" s="866"/>
      <c r="J439" s="867"/>
      <c r="K439" s="865"/>
      <c r="L439" s="866"/>
      <c r="M439" s="867"/>
      <c r="N439" s="977"/>
      <c r="O439" s="978"/>
      <c r="P439" s="979"/>
      <c r="Q439" s="977"/>
      <c r="R439" s="978"/>
      <c r="S439" s="979"/>
    </row>
    <row r="440" spans="2:19" s="728" customFormat="1">
      <c r="B440" s="729"/>
      <c r="C440" s="878"/>
      <c r="D440" s="879"/>
      <c r="E440" s="729"/>
      <c r="F440" s="878"/>
      <c r="G440" s="879"/>
      <c r="H440" s="729"/>
      <c r="I440" s="878"/>
      <c r="J440" s="879"/>
      <c r="K440" s="729"/>
      <c r="L440" s="878"/>
      <c r="M440" s="879"/>
      <c r="N440" s="729"/>
      <c r="O440" s="730"/>
      <c r="P440" s="731"/>
      <c r="Q440" s="729"/>
      <c r="R440" s="730"/>
      <c r="S440" s="731"/>
    </row>
    <row r="441" spans="2:19" s="728" customFormat="1" ht="16.8" thickBot="1">
      <c r="B441" s="729"/>
      <c r="C441" s="878"/>
      <c r="D441" s="879"/>
      <c r="E441" s="729"/>
      <c r="F441" s="878"/>
      <c r="G441" s="879"/>
      <c r="H441" s="729"/>
      <c r="I441" s="878"/>
      <c r="J441" s="879"/>
      <c r="K441" s="729"/>
      <c r="L441" s="878"/>
      <c r="M441" s="879"/>
      <c r="N441" s="729"/>
      <c r="O441" s="730"/>
      <c r="P441" s="731"/>
      <c r="Q441" s="729"/>
      <c r="R441" s="730"/>
      <c r="S441" s="731"/>
    </row>
    <row r="442" spans="2:19" s="648" customFormat="1" ht="21" customHeight="1">
      <c r="B442" s="635" t="s">
        <v>42</v>
      </c>
      <c r="C442" s="638"/>
      <c r="D442" s="637"/>
      <c r="E442" s="636"/>
      <c r="F442" s="638"/>
      <c r="G442" s="638"/>
      <c r="H442" s="636"/>
      <c r="I442" s="639" t="s">
        <v>43</v>
      </c>
      <c r="J442" s="640"/>
      <c r="K442" s="641"/>
      <c r="L442" s="642"/>
      <c r="M442" s="643"/>
      <c r="N442" s="644"/>
      <c r="O442" s="645" t="s">
        <v>44</v>
      </c>
      <c r="P442" s="646"/>
      <c r="Q442" s="636"/>
      <c r="R442" s="646"/>
      <c r="S442" s="647"/>
    </row>
    <row r="443" spans="2:19" s="648" customFormat="1" ht="21" customHeight="1" thickBot="1">
      <c r="B443" s="649" t="s">
        <v>45</v>
      </c>
      <c r="C443" s="857"/>
      <c r="D443" s="651">
        <f>全紙計算!T33</f>
        <v>0</v>
      </c>
      <c r="E443" s="652"/>
      <c r="F443" s="653"/>
      <c r="G443" s="653"/>
      <c r="H443" s="652"/>
      <c r="I443" s="654" t="s">
        <v>46</v>
      </c>
      <c r="J443" s="655"/>
      <c r="K443" s="652"/>
      <c r="L443" s="653"/>
      <c r="M443" s="656"/>
      <c r="N443" s="657"/>
      <c r="O443" s="658" t="s">
        <v>47</v>
      </c>
      <c r="P443" s="1238"/>
      <c r="Q443" s="1239"/>
      <c r="R443" s="1239"/>
      <c r="S443" s="1240"/>
    </row>
    <row r="444" spans="2:19" s="868" customFormat="1" ht="15" customHeight="1">
      <c r="B444" s="865"/>
      <c r="C444" s="903"/>
      <c r="D444" s="904"/>
      <c r="E444" s="905"/>
      <c r="F444" s="903"/>
      <c r="G444" s="904"/>
      <c r="H444" s="905"/>
      <c r="I444" s="903"/>
      <c r="J444" s="904"/>
      <c r="K444" s="905"/>
      <c r="L444" s="903"/>
      <c r="M444" s="904"/>
      <c r="N444" s="905"/>
      <c r="O444" s="918"/>
      <c r="P444" s="919"/>
      <c r="Q444" s="905"/>
      <c r="R444" s="918"/>
      <c r="S444" s="919"/>
    </row>
    <row r="445" spans="2:19" s="868" customFormat="1" ht="18.75" customHeight="1">
      <c r="B445" s="881" t="s">
        <v>426</v>
      </c>
      <c r="C445" s="908"/>
      <c r="D445" s="666" t="s">
        <v>49</v>
      </c>
      <c r="E445" s="666">
        <f>D457+G457+J457+M457+P457+S457</f>
        <v>0</v>
      </c>
      <c r="F445" s="666" t="s">
        <v>229</v>
      </c>
      <c r="G445" s="666">
        <f>全紙計算!S28</f>
        <v>5180</v>
      </c>
      <c r="H445" s="799"/>
      <c r="I445" s="909"/>
      <c r="J445" s="910"/>
      <c r="K445" s="911"/>
      <c r="L445" s="908"/>
      <c r="M445" s="910"/>
      <c r="N445" s="911" t="s">
        <v>54</v>
      </c>
      <c r="O445" s="920"/>
      <c r="P445" s="921"/>
      <c r="Q445" s="911"/>
      <c r="R445" s="920"/>
      <c r="S445" s="921"/>
    </row>
    <row r="446" spans="2:19" s="659" customFormat="1" ht="12" customHeight="1" thickBot="1">
      <c r="B446" s="672"/>
      <c r="C446" s="660"/>
      <c r="D446" s="843"/>
      <c r="E446" s="660"/>
      <c r="F446" s="660"/>
      <c r="G446" s="843"/>
      <c r="H446" s="660"/>
      <c r="I446" s="660"/>
      <c r="J446" s="843"/>
      <c r="K446" s="660"/>
      <c r="L446" s="660"/>
      <c r="M446" s="843"/>
      <c r="N446" s="660"/>
      <c r="O446" s="661"/>
      <c r="P446" s="662"/>
      <c r="Q446" s="660"/>
      <c r="R446" s="661"/>
      <c r="S446" s="662"/>
    </row>
    <row r="447" spans="2:19" s="868" customFormat="1" ht="15" customHeight="1">
      <c r="B447" s="801" t="s">
        <v>530</v>
      </c>
      <c r="C447" s="844"/>
      <c r="D447" s="845"/>
      <c r="E447" s="804" t="s">
        <v>457</v>
      </c>
      <c r="F447" s="844"/>
      <c r="G447" s="845"/>
      <c r="H447" s="804" t="s">
        <v>472</v>
      </c>
      <c r="I447" s="844"/>
      <c r="J447" s="846"/>
      <c r="K447" s="804" t="s">
        <v>473</v>
      </c>
      <c r="L447" s="844"/>
      <c r="M447" s="846"/>
      <c r="N447" s="806" t="s">
        <v>458</v>
      </c>
      <c r="O447" s="980"/>
      <c r="P447" s="981"/>
      <c r="Q447" s="751" t="s">
        <v>60</v>
      </c>
      <c r="R447" s="752"/>
      <c r="S447" s="880"/>
    </row>
    <row r="448" spans="2:19" s="670" customFormat="1" ht="15" customHeight="1">
      <c r="B448" s="860" t="s">
        <v>61</v>
      </c>
      <c r="C448" s="681" t="s">
        <v>64</v>
      </c>
      <c r="D448" s="682" t="s">
        <v>65</v>
      </c>
      <c r="E448" s="683" t="s">
        <v>61</v>
      </c>
      <c r="F448" s="681" t="s">
        <v>64</v>
      </c>
      <c r="G448" s="684" t="s">
        <v>65</v>
      </c>
      <c r="H448" s="683" t="s">
        <v>61</v>
      </c>
      <c r="I448" s="681" t="s">
        <v>64</v>
      </c>
      <c r="J448" s="682" t="s">
        <v>65</v>
      </c>
      <c r="K448" s="683" t="s">
        <v>61</v>
      </c>
      <c r="L448" s="681" t="s">
        <v>64</v>
      </c>
      <c r="M448" s="682" t="s">
        <v>65</v>
      </c>
      <c r="N448" s="683" t="s">
        <v>61</v>
      </c>
      <c r="O448" s="681" t="s">
        <v>64</v>
      </c>
      <c r="P448" s="682" t="s">
        <v>65</v>
      </c>
      <c r="Q448" s="683" t="s">
        <v>61</v>
      </c>
      <c r="R448" s="681" t="s">
        <v>64</v>
      </c>
      <c r="S448" s="809" t="s">
        <v>65</v>
      </c>
    </row>
    <row r="449" spans="2:19" s="868" customFormat="1" ht="15" customHeight="1">
      <c r="B449" s="886" t="s">
        <v>427</v>
      </c>
      <c r="C449" s="887">
        <v>870</v>
      </c>
      <c r="D449" s="888"/>
      <c r="E449" s="889" t="s">
        <v>428</v>
      </c>
      <c r="F449" s="887">
        <v>40</v>
      </c>
      <c r="G449" s="888"/>
      <c r="H449" s="889" t="s">
        <v>428</v>
      </c>
      <c r="I449" s="887">
        <v>20</v>
      </c>
      <c r="J449" s="888"/>
      <c r="K449" s="889" t="s">
        <v>428</v>
      </c>
      <c r="L449" s="887">
        <v>10</v>
      </c>
      <c r="M449" s="888"/>
      <c r="N449" s="889"/>
      <c r="O449" s="894"/>
      <c r="P449" s="888"/>
      <c r="Q449" s="889" t="s">
        <v>428</v>
      </c>
      <c r="R449" s="894">
        <v>20</v>
      </c>
      <c r="S449" s="895"/>
    </row>
    <row r="450" spans="2:19" s="868" customFormat="1" ht="15" customHeight="1">
      <c r="B450" s="886" t="s">
        <v>429</v>
      </c>
      <c r="C450" s="887">
        <v>1510</v>
      </c>
      <c r="D450" s="888"/>
      <c r="E450" s="889" t="s">
        <v>429</v>
      </c>
      <c r="F450" s="887">
        <v>60</v>
      </c>
      <c r="G450" s="888"/>
      <c r="H450" s="889" t="s">
        <v>430</v>
      </c>
      <c r="I450" s="887">
        <v>30</v>
      </c>
      <c r="J450" s="888"/>
      <c r="K450" s="889" t="s">
        <v>430</v>
      </c>
      <c r="L450" s="887">
        <v>10</v>
      </c>
      <c r="M450" s="888"/>
      <c r="N450" s="891"/>
      <c r="O450" s="892"/>
      <c r="P450" s="888"/>
      <c r="Q450" s="889" t="s">
        <v>430</v>
      </c>
      <c r="R450" s="894">
        <v>30</v>
      </c>
      <c r="S450" s="895"/>
    </row>
    <row r="451" spans="2:19" s="868" customFormat="1" ht="15" customHeight="1">
      <c r="B451" s="886" t="s">
        <v>431</v>
      </c>
      <c r="C451" s="887">
        <v>340</v>
      </c>
      <c r="D451" s="888"/>
      <c r="E451" s="889" t="s">
        <v>432</v>
      </c>
      <c r="F451" s="887">
        <v>10</v>
      </c>
      <c r="G451" s="888"/>
      <c r="H451" s="889" t="s">
        <v>432</v>
      </c>
      <c r="I451" s="887">
        <v>10</v>
      </c>
      <c r="J451" s="888"/>
      <c r="K451" s="889" t="s">
        <v>434</v>
      </c>
      <c r="L451" s="887">
        <v>10</v>
      </c>
      <c r="M451" s="888"/>
      <c r="N451" s="891"/>
      <c r="O451" s="892"/>
      <c r="P451" s="888"/>
      <c r="Q451" s="889" t="s">
        <v>432</v>
      </c>
      <c r="R451" s="894">
        <v>10</v>
      </c>
      <c r="S451" s="895"/>
    </row>
    <row r="452" spans="2:19" s="868" customFormat="1" ht="15" customHeight="1">
      <c r="B452" s="886" t="s">
        <v>433</v>
      </c>
      <c r="C452" s="887">
        <v>750</v>
      </c>
      <c r="D452" s="888"/>
      <c r="E452" s="889" t="s">
        <v>434</v>
      </c>
      <c r="F452" s="887">
        <v>10</v>
      </c>
      <c r="G452" s="888"/>
      <c r="H452" s="889" t="s">
        <v>434</v>
      </c>
      <c r="I452" s="887">
        <v>10</v>
      </c>
      <c r="J452" s="888"/>
      <c r="K452" s="889"/>
      <c r="L452" s="894"/>
      <c r="M452" s="923"/>
      <c r="N452" s="891"/>
      <c r="O452" s="892"/>
      <c r="P452" s="893"/>
      <c r="Q452" s="889" t="s">
        <v>434</v>
      </c>
      <c r="R452" s="894">
        <v>10</v>
      </c>
      <c r="S452" s="895"/>
    </row>
    <row r="453" spans="2:19" s="868" customFormat="1" ht="15" customHeight="1">
      <c r="B453" s="886" t="s">
        <v>435</v>
      </c>
      <c r="C453" s="887">
        <v>750</v>
      </c>
      <c r="D453" s="888"/>
      <c r="E453" s="889" t="s">
        <v>436</v>
      </c>
      <c r="F453" s="887">
        <v>10</v>
      </c>
      <c r="G453" s="888"/>
      <c r="H453" s="889" t="s">
        <v>436</v>
      </c>
      <c r="I453" s="887">
        <v>10</v>
      </c>
      <c r="J453" s="888"/>
      <c r="K453" s="889"/>
      <c r="L453" s="894"/>
      <c r="M453" s="923"/>
      <c r="N453" s="891"/>
      <c r="O453" s="892"/>
      <c r="P453" s="893"/>
      <c r="Q453" s="889" t="s">
        <v>436</v>
      </c>
      <c r="R453" s="894">
        <v>10</v>
      </c>
      <c r="S453" s="895"/>
    </row>
    <row r="454" spans="2:19" s="868" customFormat="1" ht="15" customHeight="1">
      <c r="B454" s="886" t="s">
        <v>437</v>
      </c>
      <c r="C454" s="887">
        <v>370</v>
      </c>
      <c r="D454" s="888"/>
      <c r="E454" s="889" t="s">
        <v>440</v>
      </c>
      <c r="F454" s="887">
        <v>10</v>
      </c>
      <c r="G454" s="888"/>
      <c r="H454" s="889"/>
      <c r="I454" s="887"/>
      <c r="J454" s="888"/>
      <c r="K454" s="891"/>
      <c r="L454" s="892"/>
      <c r="M454" s="893"/>
      <c r="N454" s="891"/>
      <c r="O454" s="892"/>
      <c r="P454" s="893"/>
      <c r="Q454" s="889" t="s">
        <v>438</v>
      </c>
      <c r="R454" s="894">
        <v>10</v>
      </c>
      <c r="S454" s="895"/>
    </row>
    <row r="455" spans="2:19" s="868" customFormat="1" ht="15" customHeight="1">
      <c r="B455" s="886" t="s">
        <v>439</v>
      </c>
      <c r="C455" s="887">
        <v>250</v>
      </c>
      <c r="D455" s="888"/>
      <c r="E455" s="891"/>
      <c r="F455" s="892"/>
      <c r="G455" s="893"/>
      <c r="H455" s="889"/>
      <c r="I455" s="887"/>
      <c r="J455" s="888"/>
      <c r="K455" s="891"/>
      <c r="L455" s="892"/>
      <c r="M455" s="893"/>
      <c r="N455" s="891"/>
      <c r="O455" s="892"/>
      <c r="P455" s="893"/>
      <c r="Q455" s="889"/>
      <c r="R455" s="894"/>
      <c r="S455" s="895"/>
    </row>
    <row r="456" spans="2:19" s="868" customFormat="1" ht="15" customHeight="1">
      <c r="B456" s="896"/>
      <c r="C456" s="892"/>
      <c r="D456" s="893"/>
      <c r="E456" s="891"/>
      <c r="F456" s="892"/>
      <c r="G456" s="893"/>
      <c r="H456" s="891"/>
      <c r="I456" s="892"/>
      <c r="J456" s="893"/>
      <c r="K456" s="891"/>
      <c r="L456" s="892"/>
      <c r="M456" s="893"/>
      <c r="N456" s="891"/>
      <c r="O456" s="892"/>
      <c r="P456" s="893"/>
      <c r="Q456" s="889"/>
      <c r="R456" s="894"/>
      <c r="S456" s="895"/>
    </row>
    <row r="457" spans="2:19" s="868" customFormat="1" ht="15" customHeight="1" thickBot="1">
      <c r="B457" s="898" t="s">
        <v>532</v>
      </c>
      <c r="C457" s="899">
        <f>SUM(C449:C456)</f>
        <v>4840</v>
      </c>
      <c r="D457" s="899">
        <f>SUM(D449:D456)</f>
        <v>0</v>
      </c>
      <c r="E457" s="901" t="s">
        <v>532</v>
      </c>
      <c r="F457" s="899">
        <f>SUM(F449:F456)</f>
        <v>140</v>
      </c>
      <c r="G457" s="899">
        <f>SUM(G449:G456)</f>
        <v>0</v>
      </c>
      <c r="H457" s="901" t="s">
        <v>532</v>
      </c>
      <c r="I457" s="899">
        <f>SUM(I449:I456)</f>
        <v>80</v>
      </c>
      <c r="J457" s="899">
        <f>SUM(J449:J456)</f>
        <v>0</v>
      </c>
      <c r="K457" s="901" t="s">
        <v>532</v>
      </c>
      <c r="L457" s="899">
        <f>SUM(L449:L456)</f>
        <v>30</v>
      </c>
      <c r="M457" s="899">
        <f>SUM(M449:M456)</f>
        <v>0</v>
      </c>
      <c r="N457" s="901" t="s">
        <v>532</v>
      </c>
      <c r="O457" s="899">
        <f>SUM(O449:O456)</f>
        <v>0</v>
      </c>
      <c r="P457" s="899">
        <f>SUM(P449:P456)</f>
        <v>0</v>
      </c>
      <c r="Q457" s="901" t="s">
        <v>532</v>
      </c>
      <c r="R457" s="899">
        <f>SUM(R449:R456)</f>
        <v>90</v>
      </c>
      <c r="S457" s="902">
        <f>SUM(S449:S456)</f>
        <v>0</v>
      </c>
    </row>
    <row r="458" spans="2:19" s="868" customFormat="1" ht="15" customHeight="1">
      <c r="B458" s="915"/>
      <c r="C458" s="866"/>
      <c r="D458" s="867"/>
      <c r="E458" s="865"/>
      <c r="F458" s="866"/>
      <c r="G458" s="867"/>
      <c r="H458" s="865"/>
      <c r="I458" s="866"/>
      <c r="J458" s="867"/>
      <c r="K458" s="865"/>
      <c r="L458" s="982"/>
      <c r="M458" s="983"/>
      <c r="N458" s="865"/>
      <c r="O458" s="866"/>
      <c r="P458" s="983"/>
      <c r="Q458" s="865"/>
      <c r="R458" s="866"/>
      <c r="S458" s="867"/>
    </row>
    <row r="459" spans="2:19" s="868" customFormat="1" ht="13.2">
      <c r="B459" s="865"/>
      <c r="C459" s="866"/>
      <c r="D459" s="867"/>
      <c r="E459" s="865"/>
      <c r="F459" s="866"/>
      <c r="G459" s="867"/>
      <c r="H459" s="865"/>
      <c r="I459" s="866"/>
      <c r="J459" s="867"/>
      <c r="K459" s="865"/>
      <c r="L459" s="866"/>
      <c r="M459" s="867"/>
      <c r="N459" s="865"/>
      <c r="O459" s="866"/>
      <c r="P459" s="867"/>
      <c r="Q459" s="865"/>
      <c r="R459" s="866"/>
      <c r="S459" s="867"/>
    </row>
    <row r="460" spans="2:19" s="868" customFormat="1" ht="21">
      <c r="B460" s="881" t="s">
        <v>441</v>
      </c>
      <c r="C460" s="882"/>
      <c r="D460" s="666" t="s">
        <v>49</v>
      </c>
      <c r="E460" s="666">
        <f>D466+G466+J466+M466+P466+S466</f>
        <v>0</v>
      </c>
      <c r="F460" s="666" t="s">
        <v>229</v>
      </c>
      <c r="G460" s="666">
        <f>全紙計算!S29</f>
        <v>1130</v>
      </c>
      <c r="H460" s="799"/>
      <c r="I460" s="883"/>
      <c r="J460" s="884"/>
      <c r="K460" s="868" t="s">
        <v>54</v>
      </c>
      <c r="L460" s="882"/>
      <c r="M460" s="884"/>
      <c r="N460" s="868" t="s">
        <v>261</v>
      </c>
      <c r="O460" s="882"/>
      <c r="P460" s="884"/>
      <c r="Q460" s="868" t="s">
        <v>261</v>
      </c>
      <c r="R460" s="882"/>
      <c r="S460" s="884"/>
    </row>
    <row r="461" spans="2:19" s="659" customFormat="1" ht="12" customHeight="1" thickBot="1">
      <c r="B461" s="672"/>
      <c r="C461" s="660"/>
      <c r="D461" s="843"/>
      <c r="E461" s="660"/>
      <c r="F461" s="660"/>
      <c r="G461" s="843"/>
      <c r="H461" s="660"/>
      <c r="I461" s="660"/>
      <c r="J461" s="843"/>
      <c r="K461" s="660"/>
      <c r="L461" s="660"/>
      <c r="M461" s="843"/>
      <c r="N461" s="660"/>
      <c r="O461" s="660"/>
      <c r="P461" s="843"/>
      <c r="Q461" s="660"/>
      <c r="R461" s="660"/>
      <c r="S461" s="843"/>
    </row>
    <row r="462" spans="2:19" s="868" customFormat="1" ht="14.4">
      <c r="B462" s="801" t="s">
        <v>530</v>
      </c>
      <c r="C462" s="844"/>
      <c r="D462" s="845"/>
      <c r="E462" s="804" t="s">
        <v>457</v>
      </c>
      <c r="F462" s="844"/>
      <c r="G462" s="845"/>
      <c r="H462" s="804" t="s">
        <v>472</v>
      </c>
      <c r="I462" s="844"/>
      <c r="J462" s="846"/>
      <c r="K462" s="804" t="s">
        <v>473</v>
      </c>
      <c r="L462" s="844"/>
      <c r="M462" s="846"/>
      <c r="N462" s="806" t="s">
        <v>458</v>
      </c>
      <c r="O462" s="984"/>
      <c r="P462" s="985"/>
      <c r="Q462" s="751" t="s">
        <v>60</v>
      </c>
      <c r="R462" s="847"/>
      <c r="S462" s="885"/>
    </row>
    <row r="463" spans="2:19" s="670" customFormat="1" ht="15" customHeight="1">
      <c r="B463" s="860" t="s">
        <v>61</v>
      </c>
      <c r="C463" s="681" t="s">
        <v>64</v>
      </c>
      <c r="D463" s="682" t="s">
        <v>65</v>
      </c>
      <c r="E463" s="683" t="s">
        <v>61</v>
      </c>
      <c r="F463" s="681" t="s">
        <v>64</v>
      </c>
      <c r="G463" s="684" t="s">
        <v>65</v>
      </c>
      <c r="H463" s="683" t="s">
        <v>61</v>
      </c>
      <c r="I463" s="681" t="s">
        <v>64</v>
      </c>
      <c r="J463" s="682" t="s">
        <v>65</v>
      </c>
      <c r="K463" s="683" t="s">
        <v>61</v>
      </c>
      <c r="L463" s="681" t="s">
        <v>64</v>
      </c>
      <c r="M463" s="682" t="s">
        <v>65</v>
      </c>
      <c r="N463" s="683" t="s">
        <v>61</v>
      </c>
      <c r="O463" s="681" t="s">
        <v>64</v>
      </c>
      <c r="P463" s="682" t="s">
        <v>65</v>
      </c>
      <c r="Q463" s="683" t="s">
        <v>61</v>
      </c>
      <c r="R463" s="681" t="s">
        <v>64</v>
      </c>
      <c r="S463" s="809" t="s">
        <v>65</v>
      </c>
    </row>
    <row r="464" spans="2:19" s="868" customFormat="1" ht="15" customHeight="1">
      <c r="B464" s="886" t="s">
        <v>442</v>
      </c>
      <c r="C464" s="887">
        <v>980</v>
      </c>
      <c r="D464" s="888"/>
      <c r="E464" s="889" t="s">
        <v>442</v>
      </c>
      <c r="F464" s="887">
        <v>80</v>
      </c>
      <c r="G464" s="888"/>
      <c r="H464" s="889" t="s">
        <v>443</v>
      </c>
      <c r="I464" s="887">
        <v>30</v>
      </c>
      <c r="J464" s="888"/>
      <c r="K464" s="889" t="s">
        <v>443</v>
      </c>
      <c r="L464" s="887">
        <v>10</v>
      </c>
      <c r="M464" s="888"/>
      <c r="N464" s="891"/>
      <c r="O464" s="892"/>
      <c r="P464" s="888"/>
      <c r="Q464" s="889" t="s">
        <v>443</v>
      </c>
      <c r="R464" s="894">
        <v>30</v>
      </c>
      <c r="S464" s="895"/>
    </row>
    <row r="465" spans="2:19" s="868" customFormat="1" ht="15" customHeight="1">
      <c r="B465" s="896"/>
      <c r="C465" s="892"/>
      <c r="D465" s="893"/>
      <c r="E465" s="891"/>
      <c r="F465" s="892"/>
      <c r="G465" s="893"/>
      <c r="H465" s="891"/>
      <c r="I465" s="892"/>
      <c r="J465" s="893"/>
      <c r="K465" s="891"/>
      <c r="L465" s="892"/>
      <c r="M465" s="893"/>
      <c r="N465" s="891"/>
      <c r="O465" s="892"/>
      <c r="P465" s="893"/>
      <c r="Q465" s="891"/>
      <c r="R465" s="892"/>
      <c r="S465" s="897"/>
    </row>
    <row r="466" spans="2:19" s="868" customFormat="1" ht="15" customHeight="1" thickBot="1">
      <c r="B466" s="898" t="s">
        <v>532</v>
      </c>
      <c r="C466" s="899">
        <f>SUM(C464:C465)</f>
        <v>980</v>
      </c>
      <c r="D466" s="899">
        <f>SUM(D464:D465)</f>
        <v>0</v>
      </c>
      <c r="E466" s="901" t="s">
        <v>532</v>
      </c>
      <c r="F466" s="899">
        <f>SUM(F464:F465)</f>
        <v>80</v>
      </c>
      <c r="G466" s="899">
        <f>SUM(G464:G465)</f>
        <v>0</v>
      </c>
      <c r="H466" s="901" t="s">
        <v>532</v>
      </c>
      <c r="I466" s="899">
        <f>SUM(I464:I465)</f>
        <v>30</v>
      </c>
      <c r="J466" s="899">
        <f>SUM(J464:J465)</f>
        <v>0</v>
      </c>
      <c r="K466" s="901" t="s">
        <v>532</v>
      </c>
      <c r="L466" s="899">
        <f>SUM(L464:L465)</f>
        <v>10</v>
      </c>
      <c r="M466" s="899">
        <f>SUM(M464:M465)</f>
        <v>0</v>
      </c>
      <c r="N466" s="901" t="s">
        <v>532</v>
      </c>
      <c r="O466" s="899">
        <f>SUM(O464:O465)</f>
        <v>0</v>
      </c>
      <c r="P466" s="899">
        <f>SUM(P464:P465)</f>
        <v>0</v>
      </c>
      <c r="Q466" s="901" t="s">
        <v>532</v>
      </c>
      <c r="R466" s="899">
        <f>SUM(R464:R465)</f>
        <v>30</v>
      </c>
      <c r="S466" s="902">
        <f>SUM(S464:S465)</f>
        <v>0</v>
      </c>
    </row>
    <row r="467" spans="2:19" s="868" customFormat="1" ht="15" customHeight="1">
      <c r="B467" s="865"/>
      <c r="C467" s="903"/>
      <c r="D467" s="904"/>
      <c r="E467" s="905"/>
      <c r="F467" s="903"/>
      <c r="G467" s="904"/>
      <c r="H467" s="905"/>
      <c r="I467" s="903"/>
      <c r="J467" s="904"/>
      <c r="K467" s="905"/>
      <c r="L467" s="903"/>
      <c r="M467" s="904"/>
      <c r="N467" s="905"/>
      <c r="O467" s="903"/>
      <c r="P467" s="904"/>
      <c r="Q467" s="905"/>
      <c r="R467" s="903"/>
      <c r="S467" s="904"/>
    </row>
    <row r="468" spans="2:19" s="868" customFormat="1" ht="15" customHeight="1">
      <c r="B468" s="865"/>
      <c r="C468" s="903"/>
      <c r="D468" s="904"/>
      <c r="E468" s="905"/>
      <c r="F468" s="903"/>
      <c r="G468" s="904"/>
      <c r="H468" s="905"/>
      <c r="I468" s="903"/>
      <c r="J468" s="904"/>
      <c r="K468" s="865"/>
      <c r="L468" s="903"/>
      <c r="M468" s="904"/>
      <c r="N468" s="905"/>
      <c r="O468" s="903"/>
      <c r="P468" s="904"/>
      <c r="Q468" s="905"/>
      <c r="R468" s="903"/>
      <c r="S468" s="904"/>
    </row>
    <row r="469" spans="2:19" s="868" customFormat="1" ht="18.75" customHeight="1">
      <c r="B469" s="881" t="s">
        <v>444</v>
      </c>
      <c r="C469" s="908"/>
      <c r="D469" s="666" t="s">
        <v>49</v>
      </c>
      <c r="E469" s="666">
        <f>D478+G478+J478+M478+P478+S478</f>
        <v>0</v>
      </c>
      <c r="F469" s="666" t="s">
        <v>229</v>
      </c>
      <c r="G469" s="666">
        <f>全紙計算!S30</f>
        <v>2100</v>
      </c>
      <c r="H469" s="799"/>
      <c r="I469" s="909"/>
      <c r="J469" s="910"/>
      <c r="K469" s="911" t="s">
        <v>54</v>
      </c>
      <c r="L469" s="908"/>
      <c r="M469" s="910"/>
      <c r="N469" s="911" t="s">
        <v>261</v>
      </c>
      <c r="O469" s="908"/>
      <c r="P469" s="910"/>
      <c r="Q469" s="911" t="s">
        <v>261</v>
      </c>
      <c r="R469" s="908"/>
      <c r="S469" s="910"/>
    </row>
    <row r="470" spans="2:19" s="659" customFormat="1" ht="12" customHeight="1" thickBot="1">
      <c r="B470" s="672"/>
      <c r="C470" s="660"/>
      <c r="D470" s="843"/>
      <c r="E470" s="660"/>
      <c r="F470" s="660"/>
      <c r="G470" s="843"/>
      <c r="H470" s="660"/>
      <c r="I470" s="660"/>
      <c r="J470" s="843"/>
      <c r="K470" s="660"/>
      <c r="L470" s="660"/>
      <c r="M470" s="843"/>
      <c r="N470" s="660"/>
      <c r="O470" s="660"/>
      <c r="P470" s="843"/>
      <c r="Q470" s="660"/>
      <c r="R470" s="660"/>
      <c r="S470" s="843"/>
    </row>
    <row r="471" spans="2:19" s="868" customFormat="1" ht="15" customHeight="1">
      <c r="B471" s="801" t="s">
        <v>530</v>
      </c>
      <c r="C471" s="844"/>
      <c r="D471" s="845"/>
      <c r="E471" s="804" t="s">
        <v>457</v>
      </c>
      <c r="F471" s="844"/>
      <c r="G471" s="845"/>
      <c r="H471" s="804" t="s">
        <v>472</v>
      </c>
      <c r="I471" s="844"/>
      <c r="J471" s="846"/>
      <c r="K471" s="804" t="s">
        <v>473</v>
      </c>
      <c r="L471" s="844"/>
      <c r="M471" s="846"/>
      <c r="N471" s="806" t="s">
        <v>458</v>
      </c>
      <c r="O471" s="975"/>
      <c r="P471" s="976"/>
      <c r="Q471" s="751" t="s">
        <v>60</v>
      </c>
      <c r="R471" s="847"/>
      <c r="S471" s="885"/>
    </row>
    <row r="472" spans="2:19" s="670" customFormat="1" ht="15" customHeight="1">
      <c r="B472" s="860" t="s">
        <v>61</v>
      </c>
      <c r="C472" s="681" t="s">
        <v>64</v>
      </c>
      <c r="D472" s="682" t="s">
        <v>65</v>
      </c>
      <c r="E472" s="683" t="s">
        <v>61</v>
      </c>
      <c r="F472" s="681" t="s">
        <v>64</v>
      </c>
      <c r="G472" s="684" t="s">
        <v>65</v>
      </c>
      <c r="H472" s="683" t="s">
        <v>61</v>
      </c>
      <c r="I472" s="681" t="s">
        <v>64</v>
      </c>
      <c r="J472" s="682" t="s">
        <v>65</v>
      </c>
      <c r="K472" s="683" t="s">
        <v>61</v>
      </c>
      <c r="L472" s="681" t="s">
        <v>64</v>
      </c>
      <c r="M472" s="682" t="s">
        <v>65</v>
      </c>
      <c r="N472" s="683" t="s">
        <v>61</v>
      </c>
      <c r="O472" s="681" t="s">
        <v>64</v>
      </c>
      <c r="P472" s="682" t="s">
        <v>65</v>
      </c>
      <c r="Q472" s="683" t="s">
        <v>61</v>
      </c>
      <c r="R472" s="681" t="s">
        <v>64</v>
      </c>
      <c r="S472" s="809" t="s">
        <v>65</v>
      </c>
    </row>
    <row r="473" spans="2:19" s="868" customFormat="1" ht="15" customHeight="1">
      <c r="B473" s="886" t="s">
        <v>445</v>
      </c>
      <c r="C473" s="887">
        <v>590</v>
      </c>
      <c r="D473" s="888"/>
      <c r="E473" s="889" t="s">
        <v>446</v>
      </c>
      <c r="F473" s="887">
        <v>30</v>
      </c>
      <c r="G473" s="888"/>
      <c r="H473" s="889" t="s">
        <v>446</v>
      </c>
      <c r="I473" s="887">
        <v>10</v>
      </c>
      <c r="J473" s="888"/>
      <c r="K473" s="889" t="s">
        <v>446</v>
      </c>
      <c r="L473" s="887">
        <v>10</v>
      </c>
      <c r="M473" s="888"/>
      <c r="N473" s="891"/>
      <c r="O473" s="892"/>
      <c r="P473" s="888"/>
      <c r="Q473" s="889" t="s">
        <v>446</v>
      </c>
      <c r="R473" s="894">
        <v>10</v>
      </c>
      <c r="S473" s="895"/>
    </row>
    <row r="474" spans="2:19" s="868" customFormat="1" ht="15" customHeight="1">
      <c r="B474" s="886" t="s">
        <v>447</v>
      </c>
      <c r="C474" s="887">
        <v>390</v>
      </c>
      <c r="D474" s="888"/>
      <c r="E474" s="889" t="s">
        <v>448</v>
      </c>
      <c r="F474" s="887">
        <v>10</v>
      </c>
      <c r="G474" s="888"/>
      <c r="H474" s="889" t="s">
        <v>448</v>
      </c>
      <c r="I474" s="887">
        <v>10</v>
      </c>
      <c r="J474" s="888"/>
      <c r="K474" s="889" t="s">
        <v>448</v>
      </c>
      <c r="L474" s="887">
        <v>10</v>
      </c>
      <c r="M474" s="888"/>
      <c r="N474" s="891"/>
      <c r="O474" s="892"/>
      <c r="P474" s="888"/>
      <c r="Q474" s="889" t="s">
        <v>448</v>
      </c>
      <c r="R474" s="894">
        <v>10</v>
      </c>
      <c r="S474" s="895"/>
    </row>
    <row r="475" spans="2:19" s="868" customFormat="1" ht="15" customHeight="1">
      <c r="B475" s="886" t="s">
        <v>449</v>
      </c>
      <c r="C475" s="887">
        <v>510</v>
      </c>
      <c r="D475" s="888"/>
      <c r="E475" s="889" t="s">
        <v>450</v>
      </c>
      <c r="F475" s="887">
        <v>30</v>
      </c>
      <c r="G475" s="888"/>
      <c r="H475" s="889" t="s">
        <v>450</v>
      </c>
      <c r="I475" s="887">
        <v>20</v>
      </c>
      <c r="J475" s="888"/>
      <c r="K475" s="889" t="s">
        <v>450</v>
      </c>
      <c r="L475" s="887">
        <v>10</v>
      </c>
      <c r="M475" s="888"/>
      <c r="N475" s="891"/>
      <c r="O475" s="892"/>
      <c r="P475" s="888"/>
      <c r="Q475" s="889" t="s">
        <v>450</v>
      </c>
      <c r="R475" s="894">
        <v>10</v>
      </c>
      <c r="S475" s="895"/>
    </row>
    <row r="476" spans="2:19" s="868" customFormat="1" ht="15" customHeight="1">
      <c r="B476" s="886" t="s">
        <v>451</v>
      </c>
      <c r="C476" s="887">
        <v>370</v>
      </c>
      <c r="D476" s="888"/>
      <c r="E476" s="889" t="s">
        <v>452</v>
      </c>
      <c r="F476" s="894">
        <v>30</v>
      </c>
      <c r="G476" s="923"/>
      <c r="H476" s="889" t="s">
        <v>452</v>
      </c>
      <c r="I476" s="887">
        <v>20</v>
      </c>
      <c r="J476" s="888"/>
      <c r="K476" s="889"/>
      <c r="L476" s="887"/>
      <c r="M476" s="888"/>
      <c r="N476" s="891"/>
      <c r="O476" s="892"/>
      <c r="P476" s="888"/>
      <c r="Q476" s="889" t="s">
        <v>452</v>
      </c>
      <c r="R476" s="894">
        <v>20</v>
      </c>
      <c r="S476" s="895"/>
    </row>
    <row r="477" spans="2:19" s="868" customFormat="1" ht="15" customHeight="1">
      <c r="B477" s="896"/>
      <c r="C477" s="892"/>
      <c r="D477" s="893"/>
      <c r="E477" s="891"/>
      <c r="F477" s="892"/>
      <c r="G477" s="893"/>
      <c r="H477" s="891"/>
      <c r="I477" s="892"/>
      <c r="J477" s="893"/>
      <c r="K477" s="889"/>
      <c r="L477" s="894"/>
      <c r="M477" s="923"/>
      <c r="N477" s="891"/>
      <c r="O477" s="892"/>
      <c r="P477" s="893"/>
      <c r="Q477" s="891"/>
      <c r="R477" s="892"/>
      <c r="S477" s="897"/>
    </row>
    <row r="478" spans="2:19" s="868" customFormat="1" ht="15" customHeight="1" thickBot="1">
      <c r="B478" s="898" t="s">
        <v>532</v>
      </c>
      <c r="C478" s="899">
        <f>SUM(C473:C477)</f>
        <v>1860</v>
      </c>
      <c r="D478" s="899">
        <f>SUM(D473:D477)</f>
        <v>0</v>
      </c>
      <c r="E478" s="901" t="s">
        <v>532</v>
      </c>
      <c r="F478" s="899">
        <f>SUM(F473:F477)</f>
        <v>100</v>
      </c>
      <c r="G478" s="899">
        <f>SUM(G473:G477)</f>
        <v>0</v>
      </c>
      <c r="H478" s="901" t="s">
        <v>532</v>
      </c>
      <c r="I478" s="899">
        <f>SUM(I473:I477)</f>
        <v>60</v>
      </c>
      <c r="J478" s="899">
        <f>SUM(J473:J477)</f>
        <v>0</v>
      </c>
      <c r="K478" s="901" t="s">
        <v>532</v>
      </c>
      <c r="L478" s="899">
        <f>SUM(L473:L477)</f>
        <v>30</v>
      </c>
      <c r="M478" s="900">
        <f>SUM(M473:M477)</f>
        <v>0</v>
      </c>
      <c r="N478" s="901" t="s">
        <v>532</v>
      </c>
      <c r="O478" s="913">
        <f>SUM(O473:O477)</f>
        <v>0</v>
      </c>
      <c r="P478" s="900">
        <f>SUM(P473:P477)</f>
        <v>0</v>
      </c>
      <c r="Q478" s="901" t="s">
        <v>532</v>
      </c>
      <c r="R478" s="913">
        <f>SUM(R473:R477)</f>
        <v>50</v>
      </c>
      <c r="S478" s="914">
        <f>SUM(S473:S477)</f>
        <v>0</v>
      </c>
    </row>
    <row r="479" spans="2:19" s="868" customFormat="1" ht="15" customHeight="1">
      <c r="B479" s="865"/>
      <c r="C479" s="903"/>
      <c r="D479" s="904"/>
      <c r="E479" s="905"/>
      <c r="F479" s="903"/>
      <c r="G479" s="904"/>
      <c r="H479" s="905"/>
      <c r="I479" s="903"/>
      <c r="J479" s="904"/>
      <c r="K479" s="905"/>
      <c r="L479" s="903"/>
      <c r="M479" s="904"/>
      <c r="N479" s="660"/>
      <c r="O479" s="1246"/>
      <c r="P479" s="1247"/>
      <c r="Q479" s="660"/>
      <c r="R479" s="1241">
        <v>46054</v>
      </c>
      <c r="S479" s="1242"/>
    </row>
    <row r="480" spans="2:19" s="868" customFormat="1" ht="13.2">
      <c r="B480" s="865"/>
      <c r="C480" s="866"/>
      <c r="D480" s="867"/>
      <c r="E480" s="865"/>
      <c r="F480" s="866"/>
      <c r="G480" s="867"/>
      <c r="H480" s="865"/>
      <c r="I480" s="866"/>
      <c r="J480" s="867"/>
      <c r="K480" s="865"/>
      <c r="L480" s="866"/>
      <c r="M480" s="867"/>
      <c r="N480" s="869"/>
      <c r="O480" s="869"/>
      <c r="P480" s="869"/>
      <c r="Q480" s="869"/>
      <c r="R480" s="869"/>
      <c r="S480" s="869"/>
    </row>
    <row r="481" spans="2:19" s="728" customFormat="1">
      <c r="B481" s="729"/>
      <c r="C481" s="878"/>
      <c r="D481" s="879"/>
      <c r="E481" s="729"/>
      <c r="F481" s="878"/>
      <c r="G481" s="879"/>
      <c r="H481" s="729"/>
      <c r="I481" s="878"/>
      <c r="J481" s="879"/>
      <c r="K481" s="729"/>
      <c r="L481" s="878"/>
      <c r="M481" s="879"/>
      <c r="N481" s="729"/>
      <c r="O481" s="730"/>
      <c r="P481" s="731"/>
      <c r="Q481" s="729"/>
      <c r="R481" s="730"/>
      <c r="S481" s="731"/>
    </row>
    <row r="482" spans="2:19" s="728" customFormat="1">
      <c r="B482" s="729"/>
      <c r="C482" s="878"/>
      <c r="D482" s="879"/>
      <c r="E482" s="729"/>
      <c r="F482" s="878"/>
      <c r="G482" s="879"/>
      <c r="H482" s="729"/>
      <c r="I482" s="878"/>
      <c r="J482" s="879"/>
      <c r="K482" s="729"/>
      <c r="L482" s="878"/>
      <c r="M482" s="879"/>
      <c r="N482" s="729"/>
      <c r="O482" s="730"/>
      <c r="P482" s="731"/>
      <c r="Q482" s="729"/>
      <c r="R482" s="730"/>
      <c r="S482" s="731"/>
    </row>
    <row r="483" spans="2:19" s="728" customFormat="1">
      <c r="B483" s="729"/>
      <c r="C483" s="878"/>
      <c r="D483" s="879"/>
      <c r="E483" s="729"/>
      <c r="F483" s="878"/>
      <c r="G483" s="879"/>
      <c r="H483" s="729"/>
      <c r="I483" s="878"/>
      <c r="J483" s="879"/>
      <c r="K483" s="729"/>
      <c r="L483" s="878"/>
      <c r="M483" s="879"/>
      <c r="N483" s="729"/>
      <c r="O483" s="730"/>
      <c r="P483" s="731"/>
      <c r="Q483" s="729"/>
      <c r="R483" s="730"/>
      <c r="S483" s="731"/>
    </row>
    <row r="484" spans="2:19" s="728" customFormat="1">
      <c r="B484" s="729"/>
      <c r="C484" s="878"/>
      <c r="D484" s="879"/>
      <c r="E484" s="729"/>
      <c r="F484" s="878"/>
      <c r="G484" s="879"/>
      <c r="H484" s="729"/>
      <c r="I484" s="878"/>
      <c r="J484" s="879"/>
      <c r="K484" s="729"/>
      <c r="L484" s="878"/>
      <c r="M484" s="879"/>
      <c r="N484" s="729"/>
      <c r="O484" s="730"/>
      <c r="P484" s="731"/>
      <c r="Q484" s="729"/>
      <c r="R484" s="730"/>
      <c r="S484" s="731"/>
    </row>
    <row r="485" spans="2:19" s="728" customFormat="1">
      <c r="B485" s="729"/>
      <c r="C485" s="878"/>
      <c r="D485" s="879"/>
      <c r="E485" s="729"/>
      <c r="F485" s="878"/>
      <c r="G485" s="879"/>
      <c r="H485" s="729"/>
      <c r="I485" s="878"/>
      <c r="J485" s="879"/>
      <c r="K485" s="729"/>
      <c r="L485" s="878"/>
      <c r="M485" s="879"/>
      <c r="N485" s="729"/>
      <c r="O485" s="730"/>
      <c r="P485" s="731"/>
      <c r="Q485" s="729"/>
      <c r="R485" s="730"/>
      <c r="S485" s="731"/>
    </row>
    <row r="486" spans="2:19" s="728" customFormat="1">
      <c r="B486" s="729"/>
      <c r="C486" s="878"/>
      <c r="D486" s="879"/>
      <c r="E486" s="729"/>
      <c r="F486" s="878"/>
      <c r="G486" s="879"/>
      <c r="H486" s="729"/>
      <c r="I486" s="878"/>
      <c r="J486" s="879"/>
      <c r="K486" s="729"/>
      <c r="L486" s="878"/>
      <c r="M486" s="879"/>
      <c r="N486" s="729"/>
      <c r="O486" s="730"/>
      <c r="P486" s="731"/>
      <c r="Q486" s="729"/>
      <c r="R486" s="730"/>
      <c r="S486" s="731"/>
    </row>
    <row r="487" spans="2:19" s="728" customFormat="1">
      <c r="B487" s="729"/>
      <c r="C487" s="878"/>
      <c r="D487" s="879"/>
      <c r="E487" s="729"/>
      <c r="F487" s="878"/>
      <c r="G487" s="879"/>
      <c r="H487" s="729"/>
      <c r="I487" s="878"/>
      <c r="J487" s="879"/>
      <c r="K487" s="729"/>
      <c r="L487" s="878"/>
      <c r="M487" s="879"/>
      <c r="N487" s="729"/>
      <c r="O487" s="730"/>
      <c r="P487" s="731"/>
      <c r="Q487" s="729"/>
      <c r="R487" s="729"/>
      <c r="S487" s="731"/>
    </row>
    <row r="488" spans="2:19" s="728" customFormat="1">
      <c r="B488" s="729"/>
      <c r="C488" s="878"/>
      <c r="D488" s="879"/>
      <c r="E488" s="729"/>
      <c r="F488" s="878"/>
      <c r="G488" s="879"/>
      <c r="H488" s="729"/>
      <c r="I488" s="878"/>
      <c r="J488" s="879"/>
      <c r="K488" s="729"/>
      <c r="L488" s="878"/>
      <c r="M488" s="879"/>
      <c r="N488" s="729"/>
      <c r="O488" s="730"/>
      <c r="P488" s="731"/>
      <c r="Q488" s="729"/>
      <c r="R488" s="730"/>
      <c r="S488" s="731"/>
    </row>
    <row r="489" spans="2:19" s="728" customFormat="1">
      <c r="B489" s="729"/>
      <c r="C489" s="878"/>
      <c r="D489" s="879"/>
      <c r="E489" s="729"/>
      <c r="F489" s="878"/>
      <c r="G489" s="879"/>
      <c r="H489" s="729"/>
      <c r="I489" s="878"/>
      <c r="J489" s="879"/>
      <c r="K489" s="729"/>
      <c r="L489" s="878"/>
      <c r="M489" s="879"/>
      <c r="N489" s="729"/>
      <c r="O489" s="730"/>
      <c r="P489" s="731"/>
      <c r="Q489" s="729"/>
      <c r="R489" s="730"/>
      <c r="S489" s="731"/>
    </row>
    <row r="490" spans="2:19" s="728" customFormat="1" ht="16.8" thickBot="1">
      <c r="B490" s="729"/>
      <c r="C490" s="878"/>
      <c r="D490" s="879"/>
      <c r="E490" s="729"/>
      <c r="F490" s="878"/>
      <c r="G490" s="879"/>
      <c r="H490" s="729"/>
      <c r="I490" s="878"/>
      <c r="J490" s="879"/>
      <c r="K490" s="729"/>
      <c r="L490" s="878"/>
      <c r="M490" s="879"/>
      <c r="N490" s="729"/>
      <c r="O490" s="730"/>
      <c r="P490" s="731"/>
      <c r="Q490" s="729"/>
      <c r="R490" s="730"/>
      <c r="S490" s="731"/>
    </row>
    <row r="491" spans="2:19" s="648" customFormat="1" ht="21" customHeight="1">
      <c r="B491" s="635" t="s">
        <v>42</v>
      </c>
      <c r="C491" s="638"/>
      <c r="D491" s="637"/>
      <c r="E491" s="636"/>
      <c r="F491" s="638"/>
      <c r="G491" s="638"/>
      <c r="H491" s="636"/>
      <c r="I491" s="639" t="s">
        <v>43</v>
      </c>
      <c r="J491" s="640"/>
      <c r="K491" s="641"/>
      <c r="L491" s="642"/>
      <c r="M491" s="643"/>
      <c r="N491" s="644"/>
      <c r="O491" s="645" t="s">
        <v>44</v>
      </c>
      <c r="P491" s="646"/>
      <c r="Q491" s="636"/>
      <c r="R491" s="646"/>
      <c r="S491" s="647"/>
    </row>
    <row r="492" spans="2:19" s="648" customFormat="1" ht="21" customHeight="1" thickBot="1">
      <c r="B492" s="649" t="s">
        <v>45</v>
      </c>
      <c r="C492" s="857"/>
      <c r="D492" s="651">
        <f>全紙計算!T33</f>
        <v>0</v>
      </c>
      <c r="E492" s="652"/>
      <c r="F492" s="653"/>
      <c r="G492" s="653"/>
      <c r="H492" s="652"/>
      <c r="I492" s="654" t="s">
        <v>46</v>
      </c>
      <c r="J492" s="655"/>
      <c r="K492" s="652"/>
      <c r="L492" s="653"/>
      <c r="M492" s="656"/>
      <c r="N492" s="657"/>
      <c r="O492" s="658" t="s">
        <v>47</v>
      </c>
      <c r="P492" s="1238"/>
      <c r="Q492" s="1239"/>
      <c r="R492" s="1239"/>
      <c r="S492" s="1240"/>
    </row>
    <row r="493" spans="2:19" s="868" customFormat="1" ht="15">
      <c r="B493" s="865"/>
      <c r="C493" s="866"/>
      <c r="D493" s="867"/>
      <c r="E493" s="865"/>
      <c r="F493" s="866"/>
      <c r="G493" s="867"/>
      <c r="H493" s="865"/>
      <c r="I493" s="866"/>
      <c r="J493" s="867"/>
      <c r="K493" s="865"/>
      <c r="L493" s="866"/>
      <c r="M493" s="867"/>
      <c r="N493" s="865"/>
      <c r="O493" s="969"/>
      <c r="P493" s="970"/>
      <c r="Q493" s="865"/>
      <c r="R493" s="969"/>
      <c r="S493" s="970"/>
    </row>
    <row r="494" spans="2:19" s="868" customFormat="1" ht="18.75" customHeight="1">
      <c r="B494" s="881" t="s">
        <v>453</v>
      </c>
      <c r="C494" s="908"/>
      <c r="D494" s="666" t="s">
        <v>49</v>
      </c>
      <c r="E494" s="666">
        <f>D512+G512+J512+M502+M512+P502+P512+S512</f>
        <v>0</v>
      </c>
      <c r="F494" s="666" t="s">
        <v>229</v>
      </c>
      <c r="G494" s="666">
        <f>全紙計算!S31</f>
        <v>16395</v>
      </c>
      <c r="H494" s="799"/>
      <c r="I494" s="909"/>
      <c r="J494" s="840"/>
      <c r="K494" s="986"/>
      <c r="L494" s="987"/>
      <c r="M494" s="840"/>
      <c r="N494" s="986" t="s">
        <v>54</v>
      </c>
      <c r="O494" s="988"/>
      <c r="P494" s="800"/>
      <c r="Q494" s="986" t="s">
        <v>261</v>
      </c>
      <c r="R494" s="988"/>
      <c r="S494" s="800"/>
    </row>
    <row r="495" spans="2:19" s="659" customFormat="1" ht="12" customHeight="1" thickBot="1">
      <c r="B495" s="672"/>
      <c r="C495" s="660"/>
      <c r="D495" s="843"/>
      <c r="E495" s="660"/>
      <c r="F495" s="660"/>
      <c r="G495" s="843"/>
      <c r="H495" s="660"/>
      <c r="I495" s="660"/>
      <c r="J495" s="843"/>
      <c r="K495" s="660"/>
      <c r="L495" s="660"/>
      <c r="M495" s="843"/>
      <c r="N495" s="660"/>
      <c r="O495" s="661"/>
      <c r="P495" s="662"/>
      <c r="Q495" s="868"/>
      <c r="R495" s="868"/>
      <c r="S495" s="868"/>
    </row>
    <row r="496" spans="2:19" s="868" customFormat="1" ht="15" customHeight="1">
      <c r="B496" s="989" t="s">
        <v>454</v>
      </c>
      <c r="C496" s="990"/>
      <c r="D496" s="991"/>
      <c r="E496" s="992" t="s">
        <v>455</v>
      </c>
      <c r="F496" s="990"/>
      <c r="G496" s="993"/>
      <c r="H496" s="994" t="s">
        <v>456</v>
      </c>
      <c r="I496" s="975"/>
      <c r="J496" s="995"/>
      <c r="K496" s="996" t="s">
        <v>457</v>
      </c>
      <c r="L496" s="997"/>
      <c r="M496" s="995"/>
      <c r="N496" s="998" t="s">
        <v>458</v>
      </c>
      <c r="O496" s="971"/>
      <c r="P496" s="999"/>
      <c r="Q496" s="1000"/>
    </row>
    <row r="497" spans="2:19" s="670" customFormat="1" ht="15" customHeight="1">
      <c r="B497" s="860" t="s">
        <v>61</v>
      </c>
      <c r="C497" s="681" t="s">
        <v>64</v>
      </c>
      <c r="D497" s="682" t="s">
        <v>65</v>
      </c>
      <c r="E497" s="683" t="s">
        <v>61</v>
      </c>
      <c r="F497" s="681" t="s">
        <v>64</v>
      </c>
      <c r="G497" s="682" t="s">
        <v>65</v>
      </c>
      <c r="H497" s="683" t="s">
        <v>61</v>
      </c>
      <c r="I497" s="681" t="s">
        <v>64</v>
      </c>
      <c r="J497" s="682" t="s">
        <v>65</v>
      </c>
      <c r="K497" s="683" t="s">
        <v>61</v>
      </c>
      <c r="L497" s="681" t="s">
        <v>64</v>
      </c>
      <c r="M497" s="682" t="s">
        <v>65</v>
      </c>
      <c r="N497" s="683" t="s">
        <v>61</v>
      </c>
      <c r="O497" s="681" t="s">
        <v>64</v>
      </c>
      <c r="P497" s="682" t="s">
        <v>65</v>
      </c>
      <c r="Q497" s="1000"/>
      <c r="R497" s="868"/>
      <c r="S497" s="868"/>
    </row>
    <row r="498" spans="2:19" s="868" customFormat="1" ht="15" customHeight="1">
      <c r="B498" s="886" t="s">
        <v>460</v>
      </c>
      <c r="C498" s="1001">
        <v>360</v>
      </c>
      <c r="D498" s="761"/>
      <c r="E498" s="1002" t="s">
        <v>460</v>
      </c>
      <c r="F498" s="887">
        <v>920</v>
      </c>
      <c r="G498" s="764"/>
      <c r="H498" s="1003" t="s">
        <v>461</v>
      </c>
      <c r="I498" s="887">
        <v>460</v>
      </c>
      <c r="J498" s="761"/>
      <c r="K498" s="1003" t="s">
        <v>462</v>
      </c>
      <c r="L498" s="887">
        <v>80</v>
      </c>
      <c r="M498" s="761"/>
      <c r="N498" s="1004"/>
      <c r="O498" s="1005"/>
      <c r="P498" s="764"/>
      <c r="Q498" s="1000"/>
    </row>
    <row r="499" spans="2:19" s="868" customFormat="1" ht="15" customHeight="1">
      <c r="B499" s="886" t="s">
        <v>463</v>
      </c>
      <c r="C499" s="1001">
        <v>365</v>
      </c>
      <c r="D499" s="761"/>
      <c r="E499" s="1002" t="s">
        <v>463</v>
      </c>
      <c r="F499" s="887">
        <v>920</v>
      </c>
      <c r="G499" s="764"/>
      <c r="H499" s="957"/>
      <c r="I499" s="892"/>
      <c r="J499" s="1006"/>
      <c r="K499" s="957"/>
      <c r="L499" s="892"/>
      <c r="M499" s="1006"/>
      <c r="N499" s="1007"/>
      <c r="O499" s="1008"/>
      <c r="P499" s="823"/>
      <c r="Q499" s="1000"/>
    </row>
    <row r="500" spans="2:19" s="868" customFormat="1" ht="15" customHeight="1">
      <c r="B500" s="886" t="s">
        <v>464</v>
      </c>
      <c r="C500" s="1001">
        <v>385</v>
      </c>
      <c r="D500" s="764"/>
      <c r="E500" s="1002" t="s">
        <v>464</v>
      </c>
      <c r="F500" s="887">
        <v>950</v>
      </c>
      <c r="G500" s="764"/>
      <c r="H500" s="957"/>
      <c r="I500" s="892"/>
      <c r="J500" s="1006"/>
      <c r="K500" s="957"/>
      <c r="L500" s="892"/>
      <c r="M500" s="1006"/>
      <c r="N500" s="1007"/>
      <c r="O500" s="1008"/>
      <c r="P500" s="823"/>
      <c r="Q500" s="1000"/>
    </row>
    <row r="501" spans="2:19" s="868" customFormat="1" ht="15" customHeight="1">
      <c r="B501" s="886" t="s">
        <v>465</v>
      </c>
      <c r="C501" s="1001">
        <v>650</v>
      </c>
      <c r="D501" s="764"/>
      <c r="E501" s="1002" t="s">
        <v>466</v>
      </c>
      <c r="F501" s="887">
        <v>1420</v>
      </c>
      <c r="G501" s="764"/>
      <c r="H501" s="957"/>
      <c r="I501" s="892"/>
      <c r="J501" s="1006"/>
      <c r="K501" s="957"/>
      <c r="L501" s="892"/>
      <c r="M501" s="1006"/>
      <c r="N501" s="1007"/>
      <c r="O501" s="1008"/>
      <c r="P501" s="823"/>
      <c r="Q501" s="1000"/>
    </row>
    <row r="502" spans="2:19" s="868" customFormat="1" ht="15" customHeight="1" thickBot="1">
      <c r="B502" s="886" t="s">
        <v>466</v>
      </c>
      <c r="C502" s="1001">
        <v>120</v>
      </c>
      <c r="D502" s="764"/>
      <c r="E502" s="1002" t="s">
        <v>467</v>
      </c>
      <c r="F502" s="887">
        <v>1080</v>
      </c>
      <c r="G502" s="764"/>
      <c r="H502" s="957"/>
      <c r="I502" s="892"/>
      <c r="J502" s="1006"/>
      <c r="K502" s="1009" t="s">
        <v>532</v>
      </c>
      <c r="L502" s="899">
        <f>SUM(L498:L501)</f>
        <v>80</v>
      </c>
      <c r="M502" s="900">
        <f>SUM(M498:M501)</f>
        <v>0</v>
      </c>
      <c r="N502" s="1009" t="s">
        <v>532</v>
      </c>
      <c r="O502" s="899">
        <f>SUM(O498:O501)</f>
        <v>0</v>
      </c>
      <c r="P502" s="900">
        <f>SUM(P498:P501)</f>
        <v>0</v>
      </c>
      <c r="Q502" s="1000"/>
    </row>
    <row r="503" spans="2:19" s="868" customFormat="1" ht="15" customHeight="1" thickBot="1">
      <c r="B503" s="886" t="s">
        <v>467</v>
      </c>
      <c r="C503" s="1001">
        <v>450</v>
      </c>
      <c r="D503" s="764"/>
      <c r="E503" s="1002" t="s">
        <v>469</v>
      </c>
      <c r="F503" s="887">
        <v>2030</v>
      </c>
      <c r="G503" s="761"/>
      <c r="H503" s="957"/>
      <c r="I503" s="892"/>
      <c r="J503" s="823"/>
      <c r="K503" s="1010"/>
      <c r="L503" s="866"/>
      <c r="M503" s="867"/>
      <c r="O503" s="1011"/>
      <c r="P503" s="970"/>
      <c r="R503" s="1011"/>
      <c r="S503" s="1012"/>
    </row>
    <row r="504" spans="2:19" s="868" customFormat="1" ht="15" customHeight="1">
      <c r="B504" s="886" t="s">
        <v>470</v>
      </c>
      <c r="C504" s="1001">
        <v>410</v>
      </c>
      <c r="D504" s="764"/>
      <c r="E504" s="1002" t="s">
        <v>471</v>
      </c>
      <c r="F504" s="887">
        <v>220</v>
      </c>
      <c r="G504" s="761"/>
      <c r="H504" s="957"/>
      <c r="I504" s="892"/>
      <c r="J504" s="1013"/>
      <c r="K504" s="1014" t="s">
        <v>472</v>
      </c>
      <c r="L504" s="1015"/>
      <c r="M504" s="1016"/>
      <c r="N504" s="994" t="s">
        <v>473</v>
      </c>
      <c r="O504" s="971"/>
      <c r="P504" s="1017"/>
      <c r="Q504" s="1018" t="s">
        <v>60</v>
      </c>
      <c r="R504" s="752"/>
      <c r="S504" s="880"/>
    </row>
    <row r="505" spans="2:19" s="868" customFormat="1" ht="15" customHeight="1">
      <c r="B505" s="886" t="s">
        <v>474</v>
      </c>
      <c r="C505" s="1001">
        <v>615</v>
      </c>
      <c r="D505" s="764"/>
      <c r="E505" s="1002" t="s">
        <v>475</v>
      </c>
      <c r="F505" s="887">
        <v>680</v>
      </c>
      <c r="G505" s="764"/>
      <c r="H505" s="1019"/>
      <c r="I505" s="892"/>
      <c r="J505" s="1006"/>
      <c r="K505" s="1020" t="s">
        <v>61</v>
      </c>
      <c r="L505" s="681" t="s">
        <v>64</v>
      </c>
      <c r="M505" s="682" t="s">
        <v>65</v>
      </c>
      <c r="N505" s="1021" t="s">
        <v>61</v>
      </c>
      <c r="O505" s="681" t="s">
        <v>64</v>
      </c>
      <c r="P505" s="682" t="s">
        <v>65</v>
      </c>
      <c r="Q505" s="683" t="s">
        <v>61</v>
      </c>
      <c r="R505" s="681" t="s">
        <v>64</v>
      </c>
      <c r="S505" s="809" t="s">
        <v>65</v>
      </c>
    </row>
    <row r="506" spans="2:19" s="868" customFormat="1" ht="15" customHeight="1">
      <c r="B506" s="886" t="s">
        <v>477</v>
      </c>
      <c r="C506" s="1001">
        <v>245</v>
      </c>
      <c r="D506" s="764"/>
      <c r="E506" s="1002" t="s">
        <v>478</v>
      </c>
      <c r="F506" s="887">
        <v>1110</v>
      </c>
      <c r="G506" s="764"/>
      <c r="H506" s="957"/>
      <c r="I506" s="892"/>
      <c r="J506" s="1006"/>
      <c r="K506" s="1003" t="s">
        <v>479</v>
      </c>
      <c r="L506" s="1022">
        <v>100</v>
      </c>
      <c r="M506" s="761"/>
      <c r="N506" s="1023" t="s">
        <v>462</v>
      </c>
      <c r="O506" s="1022">
        <v>20</v>
      </c>
      <c r="P506" s="761"/>
      <c r="Q506" s="1023" t="s">
        <v>480</v>
      </c>
      <c r="R506" s="1022">
        <v>120</v>
      </c>
      <c r="S506" s="1024"/>
    </row>
    <row r="507" spans="2:19" s="868" customFormat="1" ht="15" customHeight="1">
      <c r="B507" s="886" t="s">
        <v>481</v>
      </c>
      <c r="C507" s="1001">
        <v>770</v>
      </c>
      <c r="D507" s="764"/>
      <c r="E507" s="1002" t="s">
        <v>481</v>
      </c>
      <c r="F507" s="887">
        <v>1450</v>
      </c>
      <c r="G507" s="764"/>
      <c r="H507" s="957"/>
      <c r="I507" s="892"/>
      <c r="J507" s="1006"/>
      <c r="K507" s="1007"/>
      <c r="L507" s="1008"/>
      <c r="M507" s="1006"/>
      <c r="N507" s="1007"/>
      <c r="O507" s="1008"/>
      <c r="P507" s="1006"/>
      <c r="Q507" s="1007"/>
      <c r="R507" s="1008"/>
      <c r="S507" s="826"/>
    </row>
    <row r="508" spans="2:19" s="868" customFormat="1" ht="15" customHeight="1">
      <c r="B508" s="886" t="s">
        <v>482</v>
      </c>
      <c r="C508" s="1001">
        <v>115</v>
      </c>
      <c r="D508" s="764"/>
      <c r="E508" s="1002" t="s">
        <v>483</v>
      </c>
      <c r="F508" s="887">
        <v>350</v>
      </c>
      <c r="G508" s="764"/>
      <c r="H508" s="957"/>
      <c r="I508" s="892"/>
      <c r="J508" s="1006"/>
      <c r="K508" s="1007"/>
      <c r="L508" s="1008"/>
      <c r="M508" s="1006"/>
      <c r="N508" s="1007"/>
      <c r="O508" s="1008"/>
      <c r="P508" s="1006"/>
      <c r="Q508" s="1007"/>
      <c r="R508" s="1008"/>
      <c r="S508" s="826"/>
    </row>
    <row r="509" spans="2:19" s="868" customFormat="1" ht="15" customHeight="1">
      <c r="B509" s="886"/>
      <c r="C509" s="1001"/>
      <c r="D509" s="764"/>
      <c r="E509" s="1002"/>
      <c r="F509" s="887"/>
      <c r="G509" s="764"/>
      <c r="H509" s="957"/>
      <c r="I509" s="892"/>
      <c r="J509" s="1006"/>
      <c r="K509" s="1007"/>
      <c r="L509" s="1008"/>
      <c r="M509" s="1006"/>
      <c r="N509" s="1007"/>
      <c r="O509" s="1008"/>
      <c r="P509" s="1006"/>
      <c r="Q509" s="1007"/>
      <c r="R509" s="1008"/>
      <c r="S509" s="826"/>
    </row>
    <row r="510" spans="2:19" s="868" customFormat="1" ht="15" customHeight="1">
      <c r="B510" s="896"/>
      <c r="C510" s="1025"/>
      <c r="D510" s="823"/>
      <c r="E510" s="1026"/>
      <c r="F510" s="892"/>
      <c r="G510" s="823"/>
      <c r="H510" s="957"/>
      <c r="I510" s="892"/>
      <c r="J510" s="1006"/>
      <c r="K510" s="1007"/>
      <c r="L510" s="1008"/>
      <c r="M510" s="1006"/>
      <c r="N510" s="1007"/>
      <c r="O510" s="1008"/>
      <c r="P510" s="1006"/>
      <c r="Q510" s="1007"/>
      <c r="R510" s="1008"/>
      <c r="S510" s="826"/>
    </row>
    <row r="511" spans="2:19" s="868" customFormat="1" ht="15" customHeight="1">
      <c r="B511" s="896"/>
      <c r="C511" s="1025"/>
      <c r="D511" s="823"/>
      <c r="E511" s="1026"/>
      <c r="F511" s="892"/>
      <c r="G511" s="823"/>
      <c r="H511" s="1027"/>
      <c r="I511" s="1028"/>
      <c r="J511" s="1013"/>
      <c r="K511" s="1007"/>
      <c r="L511" s="1008"/>
      <c r="M511" s="1006"/>
      <c r="N511" s="1029"/>
      <c r="O511" s="1030"/>
      <c r="P511" s="1006"/>
      <c r="Q511" s="1029"/>
      <c r="R511" s="1030"/>
      <c r="S511" s="1031"/>
    </row>
    <row r="512" spans="2:19" s="868" customFormat="1" ht="15" customHeight="1" thickBot="1">
      <c r="B512" s="898" t="s">
        <v>532</v>
      </c>
      <c r="C512" s="1032">
        <f>SUM(C498:C511)</f>
        <v>4485</v>
      </c>
      <c r="D512" s="829">
        <f>SUM(D498:D511)</f>
        <v>0</v>
      </c>
      <c r="E512" s="941" t="s">
        <v>532</v>
      </c>
      <c r="F512" s="899">
        <f>SUM(F498:F511)</f>
        <v>11130</v>
      </c>
      <c r="G512" s="829">
        <f>SUM(G498:G511)</f>
        <v>0</v>
      </c>
      <c r="H512" s="941" t="s">
        <v>532</v>
      </c>
      <c r="I512" s="899">
        <f>SUM(I498:I511)</f>
        <v>460</v>
      </c>
      <c r="J512" s="829">
        <f>SUM(J498:J511)</f>
        <v>0</v>
      </c>
      <c r="K512" s="941" t="s">
        <v>532</v>
      </c>
      <c r="L512" s="899">
        <f>SUM(L506:L511)</f>
        <v>100</v>
      </c>
      <c r="M512" s="900">
        <f>SUM(M506:M511)</f>
        <v>0</v>
      </c>
      <c r="N512" s="941" t="s">
        <v>532</v>
      </c>
      <c r="O512" s="899">
        <f>SUM(O506:O511)</f>
        <v>20</v>
      </c>
      <c r="P512" s="900">
        <f>SUM(P506:P511)</f>
        <v>0</v>
      </c>
      <c r="Q512" s="941" t="s">
        <v>532</v>
      </c>
      <c r="R512" s="899">
        <f>SUM(R506:R511)</f>
        <v>120</v>
      </c>
      <c r="S512" s="1033">
        <f>SUM(S506:S511)</f>
        <v>0</v>
      </c>
    </row>
    <row r="513" spans="2:19" s="868" customFormat="1" ht="13.8">
      <c r="B513" s="915"/>
      <c r="C513" s="1034"/>
      <c r="D513" s="1035"/>
      <c r="E513" s="865"/>
      <c r="F513" s="1034"/>
      <c r="G513" s="1035"/>
      <c r="H513" s="865"/>
      <c r="I513" s="1034"/>
      <c r="J513" s="1035"/>
      <c r="K513" s="865"/>
      <c r="L513" s="1034"/>
      <c r="M513" s="1035"/>
      <c r="N513" s="865"/>
      <c r="O513" s="1036"/>
      <c r="P513" s="1037"/>
      <c r="Q513" s="865"/>
      <c r="R513" s="1036"/>
      <c r="S513" s="1037"/>
    </row>
    <row r="514" spans="2:19" s="868" customFormat="1" ht="33" customHeight="1">
      <c r="B514" s="865"/>
      <c r="C514" s="866"/>
      <c r="D514" s="867"/>
      <c r="E514" s="865"/>
      <c r="F514" s="866"/>
      <c r="G514" s="867"/>
      <c r="H514" s="865"/>
      <c r="I514" s="866"/>
      <c r="J514" s="867"/>
      <c r="K514" s="865"/>
      <c r="L514" s="866"/>
      <c r="M514" s="867"/>
      <c r="N514" s="865"/>
      <c r="O514" s="969"/>
      <c r="P514" s="970"/>
      <c r="Q514" s="865"/>
      <c r="R514" s="969"/>
      <c r="S514" s="970"/>
    </row>
    <row r="515" spans="2:19" s="868" customFormat="1" ht="21">
      <c r="B515" s="881" t="s">
        <v>489</v>
      </c>
      <c r="C515" s="882"/>
      <c r="D515" s="666" t="s">
        <v>49</v>
      </c>
      <c r="E515" s="666">
        <f>D536+G536+J536+M525+M536+P525+P536+S536</f>
        <v>0</v>
      </c>
      <c r="F515" s="666" t="s">
        <v>229</v>
      </c>
      <c r="G515" s="666">
        <f>全紙計算!S32</f>
        <v>14135</v>
      </c>
      <c r="H515" s="799"/>
      <c r="I515" s="883"/>
      <c r="J515" s="884"/>
      <c r="L515" s="882"/>
      <c r="M515" s="884"/>
      <c r="N515" s="868" t="s">
        <v>54</v>
      </c>
      <c r="O515" s="955"/>
      <c r="P515" s="1038"/>
      <c r="Q515" s="986" t="s">
        <v>261</v>
      </c>
      <c r="R515" s="955"/>
      <c r="S515" s="1038"/>
    </row>
    <row r="516" spans="2:19" s="659" customFormat="1" ht="12" customHeight="1" thickBot="1">
      <c r="B516" s="672"/>
      <c r="C516" s="660"/>
      <c r="D516" s="843"/>
      <c r="E516" s="660"/>
      <c r="F516" s="660"/>
      <c r="G516" s="843"/>
      <c r="H516" s="660"/>
      <c r="I516" s="660"/>
      <c r="J516" s="843"/>
      <c r="K516" s="660"/>
      <c r="L516" s="660"/>
      <c r="M516" s="843"/>
      <c r="N516" s="660"/>
      <c r="O516" s="661"/>
      <c r="P516" s="662"/>
      <c r="Q516" s="660"/>
      <c r="R516" s="661"/>
      <c r="S516" s="662"/>
    </row>
    <row r="517" spans="2:19" s="868" customFormat="1" ht="15" customHeight="1">
      <c r="B517" s="1250" t="s">
        <v>454</v>
      </c>
      <c r="C517" s="1251"/>
      <c r="D517" s="1252"/>
      <c r="E517" s="1253" t="s">
        <v>455</v>
      </c>
      <c r="F517" s="1251"/>
      <c r="G517" s="1252"/>
      <c r="H517" s="994" t="s">
        <v>456</v>
      </c>
      <c r="I517" s="975"/>
      <c r="J517" s="1039"/>
      <c r="K517" s="996" t="s">
        <v>457</v>
      </c>
      <c r="L517" s="997"/>
      <c r="M517" s="1039"/>
      <c r="N517" s="1040" t="s">
        <v>458</v>
      </c>
      <c r="O517" s="1041"/>
      <c r="P517" s="1042"/>
      <c r="Q517" s="1000"/>
    </row>
    <row r="518" spans="2:19" s="670" customFormat="1" ht="15" customHeight="1">
      <c r="B518" s="860" t="s">
        <v>61</v>
      </c>
      <c r="C518" s="681" t="s">
        <v>64</v>
      </c>
      <c r="D518" s="682" t="s">
        <v>65</v>
      </c>
      <c r="E518" s="683" t="s">
        <v>61</v>
      </c>
      <c r="F518" s="681" t="s">
        <v>64</v>
      </c>
      <c r="G518" s="682" t="s">
        <v>65</v>
      </c>
      <c r="H518" s="683" t="s">
        <v>61</v>
      </c>
      <c r="I518" s="681" t="s">
        <v>64</v>
      </c>
      <c r="J518" s="682" t="s">
        <v>65</v>
      </c>
      <c r="K518" s="683" t="s">
        <v>61</v>
      </c>
      <c r="L518" s="681" t="s">
        <v>64</v>
      </c>
      <c r="M518" s="682" t="s">
        <v>65</v>
      </c>
      <c r="N518" s="683" t="s">
        <v>61</v>
      </c>
      <c r="O518" s="681" t="s">
        <v>64</v>
      </c>
      <c r="P518" s="682" t="s">
        <v>65</v>
      </c>
      <c r="Q518" s="1000"/>
      <c r="R518" s="868"/>
      <c r="S518" s="868"/>
    </row>
    <row r="519" spans="2:19" s="868" customFormat="1" ht="15" customHeight="1">
      <c r="B519" s="886" t="s">
        <v>491</v>
      </c>
      <c r="C519" s="887">
        <v>485</v>
      </c>
      <c r="D519" s="764"/>
      <c r="E519" s="1002" t="s">
        <v>492</v>
      </c>
      <c r="F519" s="887">
        <v>730</v>
      </c>
      <c r="G519" s="764"/>
      <c r="H519" s="1002" t="s">
        <v>493</v>
      </c>
      <c r="I519" s="887">
        <v>70</v>
      </c>
      <c r="J519" s="764"/>
      <c r="K519" s="1002" t="s">
        <v>494</v>
      </c>
      <c r="L519" s="887">
        <v>30</v>
      </c>
      <c r="M519" s="764"/>
      <c r="N519" s="1043"/>
      <c r="O519" s="894"/>
      <c r="P519" s="764"/>
      <c r="Q519" s="1000"/>
    </row>
    <row r="520" spans="2:19" s="868" customFormat="1" ht="15" customHeight="1">
      <c r="B520" s="886" t="s">
        <v>495</v>
      </c>
      <c r="C520" s="887">
        <v>560</v>
      </c>
      <c r="D520" s="764"/>
      <c r="E520" s="1002" t="s">
        <v>496</v>
      </c>
      <c r="F520" s="887">
        <v>890</v>
      </c>
      <c r="G520" s="764"/>
      <c r="H520" s="1002" t="s">
        <v>497</v>
      </c>
      <c r="I520" s="887">
        <v>160</v>
      </c>
      <c r="J520" s="1044"/>
      <c r="K520" s="1003" t="s">
        <v>498</v>
      </c>
      <c r="L520" s="894">
        <v>10</v>
      </c>
      <c r="M520" s="1044"/>
      <c r="N520" s="1007"/>
      <c r="O520" s="1008"/>
      <c r="P520" s="1044"/>
      <c r="Q520" s="1000"/>
    </row>
    <row r="521" spans="2:19" s="868" customFormat="1" ht="15" customHeight="1">
      <c r="B521" s="886" t="s">
        <v>499</v>
      </c>
      <c r="C521" s="887">
        <v>210</v>
      </c>
      <c r="D521" s="764"/>
      <c r="E521" s="1002" t="s">
        <v>500</v>
      </c>
      <c r="F521" s="887">
        <v>930</v>
      </c>
      <c r="G521" s="764"/>
      <c r="H521" s="1002" t="s">
        <v>501</v>
      </c>
      <c r="I521" s="887">
        <v>210</v>
      </c>
      <c r="J521" s="1044"/>
      <c r="K521" s="1003"/>
      <c r="L521" s="894"/>
      <c r="M521" s="1044"/>
      <c r="N521" s="1007"/>
      <c r="O521" s="1008"/>
      <c r="P521" s="1044"/>
      <c r="Q521" s="1000"/>
    </row>
    <row r="522" spans="2:19" s="868" customFormat="1" ht="15" customHeight="1">
      <c r="B522" s="886" t="s">
        <v>503</v>
      </c>
      <c r="C522" s="887">
        <v>150</v>
      </c>
      <c r="D522" s="764"/>
      <c r="E522" s="1002" t="s">
        <v>504</v>
      </c>
      <c r="F522" s="887">
        <v>880</v>
      </c>
      <c r="G522" s="764"/>
      <c r="H522" s="1002" t="s">
        <v>505</v>
      </c>
      <c r="I522" s="887">
        <v>130</v>
      </c>
      <c r="J522" s="1044"/>
      <c r="K522" s="1003" t="s">
        <v>502</v>
      </c>
      <c r="L522" s="894">
        <v>10</v>
      </c>
      <c r="M522" s="1044"/>
      <c r="N522" s="1007"/>
      <c r="O522" s="1008"/>
      <c r="P522" s="1044"/>
      <c r="Q522" s="1000"/>
    </row>
    <row r="523" spans="2:19" s="868" customFormat="1" ht="15" customHeight="1">
      <c r="B523" s="886" t="s">
        <v>507</v>
      </c>
      <c r="C523" s="887">
        <v>220</v>
      </c>
      <c r="D523" s="764"/>
      <c r="E523" s="1002" t="s">
        <v>499</v>
      </c>
      <c r="F523" s="887">
        <v>500</v>
      </c>
      <c r="G523" s="764"/>
      <c r="H523" s="1002" t="s">
        <v>508</v>
      </c>
      <c r="I523" s="887">
        <v>100</v>
      </c>
      <c r="J523" s="1044"/>
      <c r="K523" s="1003" t="s">
        <v>506</v>
      </c>
      <c r="L523" s="894">
        <v>10</v>
      </c>
      <c r="M523" s="1044"/>
      <c r="N523" s="1007"/>
      <c r="O523" s="1008"/>
      <c r="P523" s="1044"/>
      <c r="Q523" s="1000"/>
    </row>
    <row r="524" spans="2:19" s="868" customFormat="1" ht="15" customHeight="1">
      <c r="B524" s="886" t="s">
        <v>510</v>
      </c>
      <c r="C524" s="887">
        <v>475</v>
      </c>
      <c r="D524" s="764"/>
      <c r="E524" s="1002" t="s">
        <v>503</v>
      </c>
      <c r="F524" s="887">
        <v>420</v>
      </c>
      <c r="G524" s="764"/>
      <c r="H524" s="1002" t="s">
        <v>511</v>
      </c>
      <c r="I524" s="887">
        <v>160</v>
      </c>
      <c r="J524" s="1044"/>
      <c r="K524" s="1003" t="s">
        <v>509</v>
      </c>
      <c r="L524" s="894">
        <v>10</v>
      </c>
      <c r="M524" s="1044"/>
      <c r="N524" s="1007"/>
      <c r="O524" s="1008"/>
      <c r="P524" s="1044"/>
      <c r="Q524" s="1000"/>
    </row>
    <row r="525" spans="2:19" s="868" customFormat="1" ht="15" customHeight="1" thickBot="1">
      <c r="B525" s="886" t="s">
        <v>512</v>
      </c>
      <c r="C525" s="887">
        <v>200</v>
      </c>
      <c r="D525" s="764"/>
      <c r="E525" s="1002" t="s">
        <v>513</v>
      </c>
      <c r="F525" s="887">
        <v>300</v>
      </c>
      <c r="G525" s="764"/>
      <c r="H525" s="1002" t="s">
        <v>514</v>
      </c>
      <c r="I525" s="887">
        <v>100</v>
      </c>
      <c r="J525" s="821"/>
      <c r="K525" s="1045" t="s">
        <v>532</v>
      </c>
      <c r="L525" s="913">
        <f>SUM(L519:L524)</f>
        <v>70</v>
      </c>
      <c r="M525" s="1046">
        <f>SUM(M519:M524)</f>
        <v>0</v>
      </c>
      <c r="N525" s="1045" t="s">
        <v>532</v>
      </c>
      <c r="O525" s="913">
        <f>SUM(O519:O524)</f>
        <v>0</v>
      </c>
      <c r="P525" s="914">
        <f>SUM(P519:P524)</f>
        <v>0</v>
      </c>
      <c r="R525" s="1011"/>
      <c r="S525" s="1012"/>
    </row>
    <row r="526" spans="2:19" s="868" customFormat="1" ht="15" customHeight="1">
      <c r="B526" s="886" t="s">
        <v>515</v>
      </c>
      <c r="C526" s="887">
        <v>230</v>
      </c>
      <c r="D526" s="764"/>
      <c r="E526" s="1002" t="s">
        <v>507</v>
      </c>
      <c r="F526" s="887">
        <v>1120</v>
      </c>
      <c r="G526" s="764"/>
      <c r="H526" s="1002" t="s">
        <v>516</v>
      </c>
      <c r="I526" s="887">
        <v>90</v>
      </c>
      <c r="J526" s="1047"/>
      <c r="K526" s="1014" t="s">
        <v>472</v>
      </c>
      <c r="L526" s="1048"/>
      <c r="M526" s="1049"/>
      <c r="N526" s="994" t="s">
        <v>473</v>
      </c>
      <c r="O526" s="1041"/>
      <c r="P526" s="1050"/>
      <c r="Q526" s="1018" t="s">
        <v>60</v>
      </c>
      <c r="R526" s="752"/>
      <c r="S526" s="1051"/>
    </row>
    <row r="527" spans="2:19" s="868" customFormat="1" ht="15" customHeight="1">
      <c r="B527" s="886" t="s">
        <v>517</v>
      </c>
      <c r="C527" s="887">
        <v>140</v>
      </c>
      <c r="D527" s="764"/>
      <c r="E527" s="1002" t="s">
        <v>510</v>
      </c>
      <c r="F527" s="887">
        <v>970</v>
      </c>
      <c r="G527" s="764"/>
      <c r="H527" s="1002"/>
      <c r="I527" s="887"/>
      <c r="J527" s="764"/>
      <c r="K527" s="683" t="s">
        <v>61</v>
      </c>
      <c r="L527" s="681" t="s">
        <v>64</v>
      </c>
      <c r="M527" s="682" t="s">
        <v>65</v>
      </c>
      <c r="N527" s="683" t="s">
        <v>61</v>
      </c>
      <c r="O527" s="681" t="s">
        <v>64</v>
      </c>
      <c r="P527" s="682" t="s">
        <v>65</v>
      </c>
      <c r="Q527" s="683" t="s">
        <v>61</v>
      </c>
      <c r="R527" s="681" t="s">
        <v>64</v>
      </c>
      <c r="S527" s="809" t="s">
        <v>65</v>
      </c>
    </row>
    <row r="528" spans="2:19" s="868" customFormat="1" ht="15" customHeight="1">
      <c r="B528" s="886" t="s">
        <v>518</v>
      </c>
      <c r="C528" s="887">
        <v>185</v>
      </c>
      <c r="D528" s="764"/>
      <c r="E528" s="1002" t="s">
        <v>512</v>
      </c>
      <c r="F528" s="887">
        <v>580</v>
      </c>
      <c r="G528" s="764"/>
      <c r="H528" s="1026"/>
      <c r="I528" s="892"/>
      <c r="J528" s="823"/>
      <c r="K528" s="1002" t="s">
        <v>519</v>
      </c>
      <c r="L528" s="887">
        <v>10</v>
      </c>
      <c r="M528" s="764"/>
      <c r="N528" s="1002"/>
      <c r="O528" s="887"/>
      <c r="P528" s="764"/>
      <c r="Q528" s="1002" t="s">
        <v>519</v>
      </c>
      <c r="R528" s="887">
        <v>10</v>
      </c>
      <c r="S528" s="1024"/>
    </row>
    <row r="529" spans="2:19" s="868" customFormat="1" ht="15" customHeight="1">
      <c r="B529" s="886" t="s">
        <v>520</v>
      </c>
      <c r="C529" s="887">
        <v>80</v>
      </c>
      <c r="D529" s="764"/>
      <c r="E529" s="1002" t="s">
        <v>515</v>
      </c>
      <c r="F529" s="887">
        <v>580</v>
      </c>
      <c r="G529" s="764"/>
      <c r="H529" s="1026"/>
      <c r="I529" s="892"/>
      <c r="J529" s="1006"/>
      <c r="K529" s="1023" t="s">
        <v>521</v>
      </c>
      <c r="L529" s="1005">
        <v>40</v>
      </c>
      <c r="M529" s="1044"/>
      <c r="N529" s="1023"/>
      <c r="O529" s="1005"/>
      <c r="P529" s="1044"/>
      <c r="Q529" s="1023" t="s">
        <v>522</v>
      </c>
      <c r="R529" s="1005">
        <v>20</v>
      </c>
      <c r="S529" s="824"/>
    </row>
    <row r="530" spans="2:19" s="868" customFormat="1" ht="15" customHeight="1">
      <c r="B530" s="886"/>
      <c r="C530" s="887"/>
      <c r="D530" s="764"/>
      <c r="E530" s="1002" t="s">
        <v>517</v>
      </c>
      <c r="F530" s="887">
        <v>760</v>
      </c>
      <c r="G530" s="764"/>
      <c r="H530" s="1026"/>
      <c r="I530" s="892"/>
      <c r="J530" s="1006"/>
      <c r="K530" s="1023" t="s">
        <v>523</v>
      </c>
      <c r="L530" s="1005">
        <v>10</v>
      </c>
      <c r="M530" s="1044"/>
      <c r="N530" s="1023"/>
      <c r="O530" s="1005"/>
      <c r="P530" s="1044"/>
      <c r="Q530" s="1023" t="s">
        <v>524</v>
      </c>
      <c r="R530" s="1005">
        <v>20</v>
      </c>
      <c r="S530" s="824"/>
    </row>
    <row r="531" spans="2:19" s="868" customFormat="1" ht="15" customHeight="1">
      <c r="B531" s="896"/>
      <c r="C531" s="892"/>
      <c r="D531" s="823"/>
      <c r="E531" s="1002" t="s">
        <v>518</v>
      </c>
      <c r="F531" s="887">
        <v>810</v>
      </c>
      <c r="G531" s="764"/>
      <c r="H531" s="1026"/>
      <c r="I531" s="892"/>
      <c r="J531" s="1006"/>
      <c r="K531" s="1023" t="s">
        <v>525</v>
      </c>
      <c r="L531" s="1005">
        <v>30</v>
      </c>
      <c r="M531" s="1044"/>
      <c r="N531" s="1023"/>
      <c r="O531" s="1005"/>
      <c r="P531" s="1044"/>
      <c r="Q531" s="1023" t="s">
        <v>526</v>
      </c>
      <c r="R531" s="1005">
        <v>10</v>
      </c>
      <c r="S531" s="824"/>
    </row>
    <row r="532" spans="2:19" s="868" customFormat="1" ht="15" customHeight="1">
      <c r="B532" s="896"/>
      <c r="C532" s="892"/>
      <c r="D532" s="823"/>
      <c r="E532" s="1002" t="s">
        <v>520</v>
      </c>
      <c r="F532" s="894">
        <v>400</v>
      </c>
      <c r="G532" s="821"/>
      <c r="H532" s="1026"/>
      <c r="I532" s="892"/>
      <c r="J532" s="1006"/>
      <c r="K532" s="1023" t="s">
        <v>502</v>
      </c>
      <c r="L532" s="1005">
        <v>20</v>
      </c>
      <c r="M532" s="1044"/>
      <c r="N532" s="1023"/>
      <c r="O532" s="1005"/>
      <c r="P532" s="1044"/>
      <c r="Q532" s="1023" t="s">
        <v>527</v>
      </c>
      <c r="R532" s="1005">
        <v>10</v>
      </c>
      <c r="S532" s="824"/>
    </row>
    <row r="533" spans="2:19" s="868" customFormat="1" ht="15" customHeight="1">
      <c r="B533" s="896"/>
      <c r="C533" s="892"/>
      <c r="D533" s="823"/>
      <c r="E533" s="1026"/>
      <c r="F533" s="892"/>
      <c r="G533" s="823"/>
      <c r="H533" s="1026"/>
      <c r="I533" s="892"/>
      <c r="J533" s="1013"/>
      <c r="K533" s="1023" t="s">
        <v>506</v>
      </c>
      <c r="L533" s="1005">
        <v>10</v>
      </c>
      <c r="M533" s="1044"/>
      <c r="N533" s="1052"/>
      <c r="O533" s="1053"/>
      <c r="P533" s="1044"/>
      <c r="Q533" s="1052" t="s">
        <v>506</v>
      </c>
      <c r="R533" s="1053">
        <v>10</v>
      </c>
      <c r="S533" s="783"/>
    </row>
    <row r="534" spans="2:19" s="868" customFormat="1" ht="15" customHeight="1">
      <c r="B534" s="896"/>
      <c r="C534" s="892"/>
      <c r="D534" s="823"/>
      <c r="E534" s="1026"/>
      <c r="F534" s="892"/>
      <c r="G534" s="823"/>
      <c r="H534" s="1026"/>
      <c r="I534" s="892"/>
      <c r="J534" s="1006"/>
      <c r="K534" s="1023" t="s">
        <v>509</v>
      </c>
      <c r="L534" s="1005">
        <v>10</v>
      </c>
      <c r="M534" s="1044"/>
      <c r="N534" s="1023"/>
      <c r="O534" s="1005"/>
      <c r="P534" s="1044"/>
      <c r="Q534" s="1023" t="s">
        <v>502</v>
      </c>
      <c r="R534" s="1005">
        <v>10</v>
      </c>
      <c r="S534" s="824"/>
    </row>
    <row r="535" spans="2:19" s="868" customFormat="1" ht="15" customHeight="1">
      <c r="B535" s="896"/>
      <c r="C535" s="892"/>
      <c r="D535" s="823"/>
      <c r="E535" s="1026"/>
      <c r="F535" s="892"/>
      <c r="G535" s="823"/>
      <c r="H535" s="1026"/>
      <c r="I535" s="892"/>
      <c r="J535" s="1013"/>
      <c r="K535" s="1007"/>
      <c r="L535" s="1008"/>
      <c r="M535" s="1006"/>
      <c r="N535" s="1029"/>
      <c r="O535" s="1030"/>
      <c r="P535" s="1006"/>
      <c r="Q535" s="1052" t="s">
        <v>509</v>
      </c>
      <c r="R535" s="1053">
        <v>20</v>
      </c>
      <c r="S535" s="783"/>
    </row>
    <row r="536" spans="2:19" s="868" customFormat="1" ht="15" customHeight="1" thickBot="1">
      <c r="B536" s="898" t="s">
        <v>532</v>
      </c>
      <c r="C536" s="899">
        <f>SUM(C519:C535)</f>
        <v>2935</v>
      </c>
      <c r="D536" s="829">
        <f>SUM(D519:D535)</f>
        <v>0</v>
      </c>
      <c r="E536" s="941" t="s">
        <v>532</v>
      </c>
      <c r="F536" s="899">
        <f>SUM(F519:F535)</f>
        <v>9870</v>
      </c>
      <c r="G536" s="829">
        <f>SUM(G519:G535)</f>
        <v>0</v>
      </c>
      <c r="H536" s="941" t="s">
        <v>532</v>
      </c>
      <c r="I536" s="899">
        <f>SUM(I519:I535)</f>
        <v>1020</v>
      </c>
      <c r="J536" s="829">
        <f>SUM(J519:J535)</f>
        <v>0</v>
      </c>
      <c r="K536" s="941" t="s">
        <v>532</v>
      </c>
      <c r="L536" s="899">
        <f>SUM(L528:L535)</f>
        <v>130</v>
      </c>
      <c r="M536" s="900">
        <f>SUM(M528:M535)</f>
        <v>0</v>
      </c>
      <c r="N536" s="941" t="s">
        <v>532</v>
      </c>
      <c r="O536" s="913">
        <f>SUM(O528:O535)</f>
        <v>0</v>
      </c>
      <c r="P536" s="900">
        <f>SUM(P528:P535)</f>
        <v>0</v>
      </c>
      <c r="Q536" s="941" t="s">
        <v>532</v>
      </c>
      <c r="R536" s="913">
        <f>SUM(R528:R535)</f>
        <v>110</v>
      </c>
      <c r="S536" s="1033">
        <f>SUM(S528:S535)</f>
        <v>0</v>
      </c>
    </row>
    <row r="537" spans="2:19" s="868" customFormat="1" ht="15" customHeight="1">
      <c r="B537" s="1054"/>
      <c r="C537" s="955"/>
      <c r="D537" s="956"/>
      <c r="F537" s="955"/>
      <c r="G537" s="956"/>
      <c r="I537" s="955"/>
      <c r="J537" s="956"/>
      <c r="L537" s="955"/>
      <c r="M537" s="956"/>
      <c r="N537" s="660"/>
      <c r="O537" s="660"/>
      <c r="P537" s="660"/>
      <c r="Q537" s="660"/>
      <c r="R537" s="1241">
        <v>46054</v>
      </c>
      <c r="S537" s="1242"/>
    </row>
  </sheetData>
  <sheetProtection sheet="1" objects="1" scenarios="1"/>
  <dataConsolidate/>
  <mergeCells count="39">
    <mergeCell ref="R537:S537"/>
    <mergeCell ref="P443:S443"/>
    <mergeCell ref="O479:P479"/>
    <mergeCell ref="R479:S479"/>
    <mergeCell ref="P492:S492"/>
    <mergeCell ref="B517:D517"/>
    <mergeCell ref="E517:G517"/>
    <mergeCell ref="O343:P343"/>
    <mergeCell ref="R343:S343"/>
    <mergeCell ref="P346:S346"/>
    <mergeCell ref="R371:S371"/>
    <mergeCell ref="P394:S394"/>
    <mergeCell ref="O437:P437"/>
    <mergeCell ref="R437:S437"/>
    <mergeCell ref="O322:P322"/>
    <mergeCell ref="R322:S322"/>
    <mergeCell ref="O183:P183"/>
    <mergeCell ref="R183:S183"/>
    <mergeCell ref="P199:S199"/>
    <mergeCell ref="O246:P246"/>
    <mergeCell ref="R246:S246"/>
    <mergeCell ref="P248:S248"/>
    <mergeCell ref="O288:P288"/>
    <mergeCell ref="R288:S288"/>
    <mergeCell ref="N289:P289"/>
    <mergeCell ref="Q289:S289"/>
    <mergeCell ref="P297:S297"/>
    <mergeCell ref="P149:S149"/>
    <mergeCell ref="P2:S2"/>
    <mergeCell ref="R49:S49"/>
    <mergeCell ref="O50:P50"/>
    <mergeCell ref="R50:S50"/>
    <mergeCell ref="P52:S52"/>
    <mergeCell ref="R99:S99"/>
    <mergeCell ref="O100:P100"/>
    <mergeCell ref="R100:S100"/>
    <mergeCell ref="P102:S102"/>
    <mergeCell ref="O147:P147"/>
    <mergeCell ref="R147:S147"/>
  </mergeCells>
  <phoneticPr fontId="3"/>
  <pageMargins left="0.78740157480314965" right="7.874015748031496E-2" top="0.43307086614173229" bottom="0" header="0.78740157480314965" footer="0"/>
  <pageSetup paperSize="9" scale="77" orientation="landscape" r:id="rId1"/>
  <headerFooter alignWithMargins="0"/>
  <rowBreaks count="9" manualBreakCount="9">
    <brk id="100" max="16383" man="1"/>
    <brk id="147" max="16383" man="1"/>
    <brk id="197" max="16383" man="1"/>
    <brk id="246" max="16383" man="1"/>
    <brk id="295" max="16383" man="1"/>
    <brk id="344" max="16383" man="1"/>
    <brk id="392" max="16383" man="1"/>
    <brk id="441" max="16383" man="1"/>
    <brk id="4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153C7-A870-413D-8B9C-932345F441B9}">
  <sheetPr codeName="Sheet43">
    <pageSetUpPr fitToPage="1"/>
  </sheetPr>
  <dimension ref="A1:X477"/>
  <sheetViews>
    <sheetView showGridLines="0" showZeros="0" zoomScaleNormal="100" zoomScaleSheetLayoutView="70" workbookViewId="0">
      <selection activeCell="H17" sqref="H17"/>
    </sheetView>
  </sheetViews>
  <sheetFormatPr defaultColWidth="10.77734375" defaultRowHeight="12"/>
  <cols>
    <col min="1" max="1" width="9" style="1058" customWidth="1"/>
    <col min="2" max="2" width="9.44140625" style="1058" customWidth="1"/>
    <col min="3" max="3" width="6.77734375" style="1058" customWidth="1"/>
    <col min="4" max="4" width="7.88671875" style="1058" customWidth="1"/>
    <col min="5" max="5" width="9.44140625" style="1058" customWidth="1"/>
    <col min="6" max="6" width="6.77734375" style="1058" customWidth="1"/>
    <col min="7" max="7" width="7.88671875" style="1058" customWidth="1"/>
    <col min="8" max="8" width="9.44140625" style="1058" customWidth="1"/>
    <col min="9" max="9" width="6.77734375" style="1058" customWidth="1"/>
    <col min="10" max="10" width="7.88671875" style="1058" customWidth="1"/>
    <col min="11" max="11" width="9.44140625" style="1058" customWidth="1"/>
    <col min="12" max="12" width="6.77734375" style="1058" customWidth="1"/>
    <col min="13" max="13" width="7.88671875" style="1058" customWidth="1"/>
    <col min="14" max="14" width="9.44140625" style="1058" customWidth="1"/>
    <col min="15" max="15" width="6.77734375" style="1058" customWidth="1"/>
    <col min="16" max="16" width="7.88671875" style="1058" customWidth="1"/>
    <col min="17" max="17" width="9.44140625" style="1058" customWidth="1"/>
    <col min="18" max="18" width="6.77734375" style="1058" customWidth="1"/>
    <col min="19" max="19" width="7.88671875" style="1058" customWidth="1"/>
    <col min="20" max="20" width="9.44140625" style="1058" customWidth="1"/>
    <col min="21" max="21" width="6.77734375" style="1058" customWidth="1"/>
    <col min="22" max="22" width="7.88671875" style="1058" customWidth="1"/>
    <col min="23" max="256" width="10.77734375" style="1058"/>
    <col min="257" max="257" width="9" style="1058" customWidth="1"/>
    <col min="258" max="258" width="9.44140625" style="1058" customWidth="1"/>
    <col min="259" max="259" width="6.77734375" style="1058" customWidth="1"/>
    <col min="260" max="260" width="7.88671875" style="1058" customWidth="1"/>
    <col min="261" max="261" width="10.33203125" style="1058" customWidth="1"/>
    <col min="262" max="262" width="6.77734375" style="1058" customWidth="1"/>
    <col min="263" max="263" width="7.21875" style="1058" customWidth="1"/>
    <col min="264" max="264" width="9.21875" style="1058" customWidth="1"/>
    <col min="265" max="266" width="6.77734375" style="1058" customWidth="1"/>
    <col min="267" max="267" width="9.21875" style="1058" customWidth="1"/>
    <col min="268" max="268" width="6.77734375" style="1058" customWidth="1"/>
    <col min="269" max="269" width="7.21875" style="1058" customWidth="1"/>
    <col min="270" max="270" width="9.21875" style="1058" customWidth="1"/>
    <col min="271" max="272" width="6.77734375" style="1058" customWidth="1"/>
    <col min="273" max="273" width="9.21875" style="1058" customWidth="1"/>
    <col min="274" max="275" width="6.77734375" style="1058" customWidth="1"/>
    <col min="276" max="276" width="9.21875" style="1058" customWidth="1"/>
    <col min="277" max="278" width="6.77734375" style="1058" customWidth="1"/>
    <col min="279" max="512" width="10.77734375" style="1058"/>
    <col min="513" max="513" width="9" style="1058" customWidth="1"/>
    <col min="514" max="514" width="9.44140625" style="1058" customWidth="1"/>
    <col min="515" max="515" width="6.77734375" style="1058" customWidth="1"/>
    <col min="516" max="516" width="7.88671875" style="1058" customWidth="1"/>
    <col min="517" max="517" width="10.33203125" style="1058" customWidth="1"/>
    <col min="518" max="518" width="6.77734375" style="1058" customWidth="1"/>
    <col min="519" max="519" width="7.21875" style="1058" customWidth="1"/>
    <col min="520" max="520" width="9.21875" style="1058" customWidth="1"/>
    <col min="521" max="522" width="6.77734375" style="1058" customWidth="1"/>
    <col min="523" max="523" width="9.21875" style="1058" customWidth="1"/>
    <col min="524" max="524" width="6.77734375" style="1058" customWidth="1"/>
    <col min="525" max="525" width="7.21875" style="1058" customWidth="1"/>
    <col min="526" max="526" width="9.21875" style="1058" customWidth="1"/>
    <col min="527" max="528" width="6.77734375" style="1058" customWidth="1"/>
    <col min="529" max="529" width="9.21875" style="1058" customWidth="1"/>
    <col min="530" max="531" width="6.77734375" style="1058" customWidth="1"/>
    <col min="532" max="532" width="9.21875" style="1058" customWidth="1"/>
    <col min="533" max="534" width="6.77734375" style="1058" customWidth="1"/>
    <col min="535" max="768" width="10.77734375" style="1058"/>
    <col min="769" max="769" width="9" style="1058" customWidth="1"/>
    <col min="770" max="770" width="9.44140625" style="1058" customWidth="1"/>
    <col min="771" max="771" width="6.77734375" style="1058" customWidth="1"/>
    <col min="772" max="772" width="7.88671875" style="1058" customWidth="1"/>
    <col min="773" max="773" width="10.33203125" style="1058" customWidth="1"/>
    <col min="774" max="774" width="6.77734375" style="1058" customWidth="1"/>
    <col min="775" max="775" width="7.21875" style="1058" customWidth="1"/>
    <col min="776" max="776" width="9.21875" style="1058" customWidth="1"/>
    <col min="777" max="778" width="6.77734375" style="1058" customWidth="1"/>
    <col min="779" max="779" width="9.21875" style="1058" customWidth="1"/>
    <col min="780" max="780" width="6.77734375" style="1058" customWidth="1"/>
    <col min="781" max="781" width="7.21875" style="1058" customWidth="1"/>
    <col min="782" max="782" width="9.21875" style="1058" customWidth="1"/>
    <col min="783" max="784" width="6.77734375" style="1058" customWidth="1"/>
    <col min="785" max="785" width="9.21875" style="1058" customWidth="1"/>
    <col min="786" max="787" width="6.77734375" style="1058" customWidth="1"/>
    <col min="788" max="788" width="9.21875" style="1058" customWidth="1"/>
    <col min="789" max="790" width="6.77734375" style="1058" customWidth="1"/>
    <col min="791" max="1024" width="10.77734375" style="1058"/>
    <col min="1025" max="1025" width="9" style="1058" customWidth="1"/>
    <col min="1026" max="1026" width="9.44140625" style="1058" customWidth="1"/>
    <col min="1027" max="1027" width="6.77734375" style="1058" customWidth="1"/>
    <col min="1028" max="1028" width="7.88671875" style="1058" customWidth="1"/>
    <col min="1029" max="1029" width="10.33203125" style="1058" customWidth="1"/>
    <col min="1030" max="1030" width="6.77734375" style="1058" customWidth="1"/>
    <col min="1031" max="1031" width="7.21875" style="1058" customWidth="1"/>
    <col min="1032" max="1032" width="9.21875" style="1058" customWidth="1"/>
    <col min="1033" max="1034" width="6.77734375" style="1058" customWidth="1"/>
    <col min="1035" max="1035" width="9.21875" style="1058" customWidth="1"/>
    <col min="1036" max="1036" width="6.77734375" style="1058" customWidth="1"/>
    <col min="1037" max="1037" width="7.21875" style="1058" customWidth="1"/>
    <col min="1038" max="1038" width="9.21875" style="1058" customWidth="1"/>
    <col min="1039" max="1040" width="6.77734375" style="1058" customWidth="1"/>
    <col min="1041" max="1041" width="9.21875" style="1058" customWidth="1"/>
    <col min="1042" max="1043" width="6.77734375" style="1058" customWidth="1"/>
    <col min="1044" max="1044" width="9.21875" style="1058" customWidth="1"/>
    <col min="1045" max="1046" width="6.77734375" style="1058" customWidth="1"/>
    <col min="1047" max="1280" width="10.77734375" style="1058"/>
    <col min="1281" max="1281" width="9" style="1058" customWidth="1"/>
    <col min="1282" max="1282" width="9.44140625" style="1058" customWidth="1"/>
    <col min="1283" max="1283" width="6.77734375" style="1058" customWidth="1"/>
    <col min="1284" max="1284" width="7.88671875" style="1058" customWidth="1"/>
    <col min="1285" max="1285" width="10.33203125" style="1058" customWidth="1"/>
    <col min="1286" max="1286" width="6.77734375" style="1058" customWidth="1"/>
    <col min="1287" max="1287" width="7.21875" style="1058" customWidth="1"/>
    <col min="1288" max="1288" width="9.21875" style="1058" customWidth="1"/>
    <col min="1289" max="1290" width="6.77734375" style="1058" customWidth="1"/>
    <col min="1291" max="1291" width="9.21875" style="1058" customWidth="1"/>
    <col min="1292" max="1292" width="6.77734375" style="1058" customWidth="1"/>
    <col min="1293" max="1293" width="7.21875" style="1058" customWidth="1"/>
    <col min="1294" max="1294" width="9.21875" style="1058" customWidth="1"/>
    <col min="1295" max="1296" width="6.77734375" style="1058" customWidth="1"/>
    <col min="1297" max="1297" width="9.21875" style="1058" customWidth="1"/>
    <col min="1298" max="1299" width="6.77734375" style="1058" customWidth="1"/>
    <col min="1300" max="1300" width="9.21875" style="1058" customWidth="1"/>
    <col min="1301" max="1302" width="6.77734375" style="1058" customWidth="1"/>
    <col min="1303" max="1536" width="10.77734375" style="1058"/>
    <col min="1537" max="1537" width="9" style="1058" customWidth="1"/>
    <col min="1538" max="1538" width="9.44140625" style="1058" customWidth="1"/>
    <col min="1539" max="1539" width="6.77734375" style="1058" customWidth="1"/>
    <col min="1540" max="1540" width="7.88671875" style="1058" customWidth="1"/>
    <col min="1541" max="1541" width="10.33203125" style="1058" customWidth="1"/>
    <col min="1542" max="1542" width="6.77734375" style="1058" customWidth="1"/>
    <col min="1543" max="1543" width="7.21875" style="1058" customWidth="1"/>
    <col min="1544" max="1544" width="9.21875" style="1058" customWidth="1"/>
    <col min="1545" max="1546" width="6.77734375" style="1058" customWidth="1"/>
    <col min="1547" max="1547" width="9.21875" style="1058" customWidth="1"/>
    <col min="1548" max="1548" width="6.77734375" style="1058" customWidth="1"/>
    <col min="1549" max="1549" width="7.21875" style="1058" customWidth="1"/>
    <col min="1550" max="1550" width="9.21875" style="1058" customWidth="1"/>
    <col min="1551" max="1552" width="6.77734375" style="1058" customWidth="1"/>
    <col min="1553" max="1553" width="9.21875" style="1058" customWidth="1"/>
    <col min="1554" max="1555" width="6.77734375" style="1058" customWidth="1"/>
    <col min="1556" max="1556" width="9.21875" style="1058" customWidth="1"/>
    <col min="1557" max="1558" width="6.77734375" style="1058" customWidth="1"/>
    <col min="1559" max="1792" width="10.77734375" style="1058"/>
    <col min="1793" max="1793" width="9" style="1058" customWidth="1"/>
    <col min="1794" max="1794" width="9.44140625" style="1058" customWidth="1"/>
    <col min="1795" max="1795" width="6.77734375" style="1058" customWidth="1"/>
    <col min="1796" max="1796" width="7.88671875" style="1058" customWidth="1"/>
    <col min="1797" max="1797" width="10.33203125" style="1058" customWidth="1"/>
    <col min="1798" max="1798" width="6.77734375" style="1058" customWidth="1"/>
    <col min="1799" max="1799" width="7.21875" style="1058" customWidth="1"/>
    <col min="1800" max="1800" width="9.21875" style="1058" customWidth="1"/>
    <col min="1801" max="1802" width="6.77734375" style="1058" customWidth="1"/>
    <col min="1803" max="1803" width="9.21875" style="1058" customWidth="1"/>
    <col min="1804" max="1804" width="6.77734375" style="1058" customWidth="1"/>
    <col min="1805" max="1805" width="7.21875" style="1058" customWidth="1"/>
    <col min="1806" max="1806" width="9.21875" style="1058" customWidth="1"/>
    <col min="1807" max="1808" width="6.77734375" style="1058" customWidth="1"/>
    <col min="1809" max="1809" width="9.21875" style="1058" customWidth="1"/>
    <col min="1810" max="1811" width="6.77734375" style="1058" customWidth="1"/>
    <col min="1812" max="1812" width="9.21875" style="1058" customWidth="1"/>
    <col min="1813" max="1814" width="6.77734375" style="1058" customWidth="1"/>
    <col min="1815" max="2048" width="10.77734375" style="1058"/>
    <col min="2049" max="2049" width="9" style="1058" customWidth="1"/>
    <col min="2050" max="2050" width="9.44140625" style="1058" customWidth="1"/>
    <col min="2051" max="2051" width="6.77734375" style="1058" customWidth="1"/>
    <col min="2052" max="2052" width="7.88671875" style="1058" customWidth="1"/>
    <col min="2053" max="2053" width="10.33203125" style="1058" customWidth="1"/>
    <col min="2054" max="2054" width="6.77734375" style="1058" customWidth="1"/>
    <col min="2055" max="2055" width="7.21875" style="1058" customWidth="1"/>
    <col min="2056" max="2056" width="9.21875" style="1058" customWidth="1"/>
    <col min="2057" max="2058" width="6.77734375" style="1058" customWidth="1"/>
    <col min="2059" max="2059" width="9.21875" style="1058" customWidth="1"/>
    <col min="2060" max="2060" width="6.77734375" style="1058" customWidth="1"/>
    <col min="2061" max="2061" width="7.21875" style="1058" customWidth="1"/>
    <col min="2062" max="2062" width="9.21875" style="1058" customWidth="1"/>
    <col min="2063" max="2064" width="6.77734375" style="1058" customWidth="1"/>
    <col min="2065" max="2065" width="9.21875" style="1058" customWidth="1"/>
    <col min="2066" max="2067" width="6.77734375" style="1058" customWidth="1"/>
    <col min="2068" max="2068" width="9.21875" style="1058" customWidth="1"/>
    <col min="2069" max="2070" width="6.77734375" style="1058" customWidth="1"/>
    <col min="2071" max="2304" width="10.77734375" style="1058"/>
    <col min="2305" max="2305" width="9" style="1058" customWidth="1"/>
    <col min="2306" max="2306" width="9.44140625" style="1058" customWidth="1"/>
    <col min="2307" max="2307" width="6.77734375" style="1058" customWidth="1"/>
    <col min="2308" max="2308" width="7.88671875" style="1058" customWidth="1"/>
    <col min="2309" max="2309" width="10.33203125" style="1058" customWidth="1"/>
    <col min="2310" max="2310" width="6.77734375" style="1058" customWidth="1"/>
    <col min="2311" max="2311" width="7.21875" style="1058" customWidth="1"/>
    <col min="2312" max="2312" width="9.21875" style="1058" customWidth="1"/>
    <col min="2313" max="2314" width="6.77734375" style="1058" customWidth="1"/>
    <col min="2315" max="2315" width="9.21875" style="1058" customWidth="1"/>
    <col min="2316" max="2316" width="6.77734375" style="1058" customWidth="1"/>
    <col min="2317" max="2317" width="7.21875" style="1058" customWidth="1"/>
    <col min="2318" max="2318" width="9.21875" style="1058" customWidth="1"/>
    <col min="2319" max="2320" width="6.77734375" style="1058" customWidth="1"/>
    <col min="2321" max="2321" width="9.21875" style="1058" customWidth="1"/>
    <col min="2322" max="2323" width="6.77734375" style="1058" customWidth="1"/>
    <col min="2324" max="2324" width="9.21875" style="1058" customWidth="1"/>
    <col min="2325" max="2326" width="6.77734375" style="1058" customWidth="1"/>
    <col min="2327" max="2560" width="10.77734375" style="1058"/>
    <col min="2561" max="2561" width="9" style="1058" customWidth="1"/>
    <col min="2562" max="2562" width="9.44140625" style="1058" customWidth="1"/>
    <col min="2563" max="2563" width="6.77734375" style="1058" customWidth="1"/>
    <col min="2564" max="2564" width="7.88671875" style="1058" customWidth="1"/>
    <col min="2565" max="2565" width="10.33203125" style="1058" customWidth="1"/>
    <col min="2566" max="2566" width="6.77734375" style="1058" customWidth="1"/>
    <col min="2567" max="2567" width="7.21875" style="1058" customWidth="1"/>
    <col min="2568" max="2568" width="9.21875" style="1058" customWidth="1"/>
    <col min="2569" max="2570" width="6.77734375" style="1058" customWidth="1"/>
    <col min="2571" max="2571" width="9.21875" style="1058" customWidth="1"/>
    <col min="2572" max="2572" width="6.77734375" style="1058" customWidth="1"/>
    <col min="2573" max="2573" width="7.21875" style="1058" customWidth="1"/>
    <col min="2574" max="2574" width="9.21875" style="1058" customWidth="1"/>
    <col min="2575" max="2576" width="6.77734375" style="1058" customWidth="1"/>
    <col min="2577" max="2577" width="9.21875" style="1058" customWidth="1"/>
    <col min="2578" max="2579" width="6.77734375" style="1058" customWidth="1"/>
    <col min="2580" max="2580" width="9.21875" style="1058" customWidth="1"/>
    <col min="2581" max="2582" width="6.77734375" style="1058" customWidth="1"/>
    <col min="2583" max="2816" width="10.77734375" style="1058"/>
    <col min="2817" max="2817" width="9" style="1058" customWidth="1"/>
    <col min="2818" max="2818" width="9.44140625" style="1058" customWidth="1"/>
    <col min="2819" max="2819" width="6.77734375" style="1058" customWidth="1"/>
    <col min="2820" max="2820" width="7.88671875" style="1058" customWidth="1"/>
    <col min="2821" max="2821" width="10.33203125" style="1058" customWidth="1"/>
    <col min="2822" max="2822" width="6.77734375" style="1058" customWidth="1"/>
    <col min="2823" max="2823" width="7.21875" style="1058" customWidth="1"/>
    <col min="2824" max="2824" width="9.21875" style="1058" customWidth="1"/>
    <col min="2825" max="2826" width="6.77734375" style="1058" customWidth="1"/>
    <col min="2827" max="2827" width="9.21875" style="1058" customWidth="1"/>
    <col min="2828" max="2828" width="6.77734375" style="1058" customWidth="1"/>
    <col min="2829" max="2829" width="7.21875" style="1058" customWidth="1"/>
    <col min="2830" max="2830" width="9.21875" style="1058" customWidth="1"/>
    <col min="2831" max="2832" width="6.77734375" style="1058" customWidth="1"/>
    <col min="2833" max="2833" width="9.21875" style="1058" customWidth="1"/>
    <col min="2834" max="2835" width="6.77734375" style="1058" customWidth="1"/>
    <col min="2836" max="2836" width="9.21875" style="1058" customWidth="1"/>
    <col min="2837" max="2838" width="6.77734375" style="1058" customWidth="1"/>
    <col min="2839" max="3072" width="10.77734375" style="1058"/>
    <col min="3073" max="3073" width="9" style="1058" customWidth="1"/>
    <col min="3074" max="3074" width="9.44140625" style="1058" customWidth="1"/>
    <col min="3075" max="3075" width="6.77734375" style="1058" customWidth="1"/>
    <col min="3076" max="3076" width="7.88671875" style="1058" customWidth="1"/>
    <col min="3077" max="3077" width="10.33203125" style="1058" customWidth="1"/>
    <col min="3078" max="3078" width="6.77734375" style="1058" customWidth="1"/>
    <col min="3079" max="3079" width="7.21875" style="1058" customWidth="1"/>
    <col min="3080" max="3080" width="9.21875" style="1058" customWidth="1"/>
    <col min="3081" max="3082" width="6.77734375" style="1058" customWidth="1"/>
    <col min="3083" max="3083" width="9.21875" style="1058" customWidth="1"/>
    <col min="3084" max="3084" width="6.77734375" style="1058" customWidth="1"/>
    <col min="3085" max="3085" width="7.21875" style="1058" customWidth="1"/>
    <col min="3086" max="3086" width="9.21875" style="1058" customWidth="1"/>
    <col min="3087" max="3088" width="6.77734375" style="1058" customWidth="1"/>
    <col min="3089" max="3089" width="9.21875" style="1058" customWidth="1"/>
    <col min="3090" max="3091" width="6.77734375" style="1058" customWidth="1"/>
    <col min="3092" max="3092" width="9.21875" style="1058" customWidth="1"/>
    <col min="3093" max="3094" width="6.77734375" style="1058" customWidth="1"/>
    <col min="3095" max="3328" width="10.77734375" style="1058"/>
    <col min="3329" max="3329" width="9" style="1058" customWidth="1"/>
    <col min="3330" max="3330" width="9.44140625" style="1058" customWidth="1"/>
    <col min="3331" max="3331" width="6.77734375" style="1058" customWidth="1"/>
    <col min="3332" max="3332" width="7.88671875" style="1058" customWidth="1"/>
    <col min="3333" max="3333" width="10.33203125" style="1058" customWidth="1"/>
    <col min="3334" max="3334" width="6.77734375" style="1058" customWidth="1"/>
    <col min="3335" max="3335" width="7.21875" style="1058" customWidth="1"/>
    <col min="3336" max="3336" width="9.21875" style="1058" customWidth="1"/>
    <col min="3337" max="3338" width="6.77734375" style="1058" customWidth="1"/>
    <col min="3339" max="3339" width="9.21875" style="1058" customWidth="1"/>
    <col min="3340" max="3340" width="6.77734375" style="1058" customWidth="1"/>
    <col min="3341" max="3341" width="7.21875" style="1058" customWidth="1"/>
    <col min="3342" max="3342" width="9.21875" style="1058" customWidth="1"/>
    <col min="3343" max="3344" width="6.77734375" style="1058" customWidth="1"/>
    <col min="3345" max="3345" width="9.21875" style="1058" customWidth="1"/>
    <col min="3346" max="3347" width="6.77734375" style="1058" customWidth="1"/>
    <col min="3348" max="3348" width="9.21875" style="1058" customWidth="1"/>
    <col min="3349" max="3350" width="6.77734375" style="1058" customWidth="1"/>
    <col min="3351" max="3584" width="10.77734375" style="1058"/>
    <col min="3585" max="3585" width="9" style="1058" customWidth="1"/>
    <col min="3586" max="3586" width="9.44140625" style="1058" customWidth="1"/>
    <col min="3587" max="3587" width="6.77734375" style="1058" customWidth="1"/>
    <col min="3588" max="3588" width="7.88671875" style="1058" customWidth="1"/>
    <col min="3589" max="3589" width="10.33203125" style="1058" customWidth="1"/>
    <col min="3590" max="3590" width="6.77734375" style="1058" customWidth="1"/>
    <col min="3591" max="3591" width="7.21875" style="1058" customWidth="1"/>
    <col min="3592" max="3592" width="9.21875" style="1058" customWidth="1"/>
    <col min="3593" max="3594" width="6.77734375" style="1058" customWidth="1"/>
    <col min="3595" max="3595" width="9.21875" style="1058" customWidth="1"/>
    <col min="3596" max="3596" width="6.77734375" style="1058" customWidth="1"/>
    <col min="3597" max="3597" width="7.21875" style="1058" customWidth="1"/>
    <col min="3598" max="3598" width="9.21875" style="1058" customWidth="1"/>
    <col min="3599" max="3600" width="6.77734375" style="1058" customWidth="1"/>
    <col min="3601" max="3601" width="9.21875" style="1058" customWidth="1"/>
    <col min="3602" max="3603" width="6.77734375" style="1058" customWidth="1"/>
    <col min="3604" max="3604" width="9.21875" style="1058" customWidth="1"/>
    <col min="3605" max="3606" width="6.77734375" style="1058" customWidth="1"/>
    <col min="3607" max="3840" width="10.77734375" style="1058"/>
    <col min="3841" max="3841" width="9" style="1058" customWidth="1"/>
    <col min="3842" max="3842" width="9.44140625" style="1058" customWidth="1"/>
    <col min="3843" max="3843" width="6.77734375" style="1058" customWidth="1"/>
    <col min="3844" max="3844" width="7.88671875" style="1058" customWidth="1"/>
    <col min="3845" max="3845" width="10.33203125" style="1058" customWidth="1"/>
    <col min="3846" max="3846" width="6.77734375" style="1058" customWidth="1"/>
    <col min="3847" max="3847" width="7.21875" style="1058" customWidth="1"/>
    <col min="3848" max="3848" width="9.21875" style="1058" customWidth="1"/>
    <col min="3849" max="3850" width="6.77734375" style="1058" customWidth="1"/>
    <col min="3851" max="3851" width="9.21875" style="1058" customWidth="1"/>
    <col min="3852" max="3852" width="6.77734375" style="1058" customWidth="1"/>
    <col min="3853" max="3853" width="7.21875" style="1058" customWidth="1"/>
    <col min="3854" max="3854" width="9.21875" style="1058" customWidth="1"/>
    <col min="3855" max="3856" width="6.77734375" style="1058" customWidth="1"/>
    <col min="3857" max="3857" width="9.21875" style="1058" customWidth="1"/>
    <col min="3858" max="3859" width="6.77734375" style="1058" customWidth="1"/>
    <col min="3860" max="3860" width="9.21875" style="1058" customWidth="1"/>
    <col min="3861" max="3862" width="6.77734375" style="1058" customWidth="1"/>
    <col min="3863" max="4096" width="10.77734375" style="1058"/>
    <col min="4097" max="4097" width="9" style="1058" customWidth="1"/>
    <col min="4098" max="4098" width="9.44140625" style="1058" customWidth="1"/>
    <col min="4099" max="4099" width="6.77734375" style="1058" customWidth="1"/>
    <col min="4100" max="4100" width="7.88671875" style="1058" customWidth="1"/>
    <col min="4101" max="4101" width="10.33203125" style="1058" customWidth="1"/>
    <col min="4102" max="4102" width="6.77734375" style="1058" customWidth="1"/>
    <col min="4103" max="4103" width="7.21875" style="1058" customWidth="1"/>
    <col min="4104" max="4104" width="9.21875" style="1058" customWidth="1"/>
    <col min="4105" max="4106" width="6.77734375" style="1058" customWidth="1"/>
    <col min="4107" max="4107" width="9.21875" style="1058" customWidth="1"/>
    <col min="4108" max="4108" width="6.77734375" style="1058" customWidth="1"/>
    <col min="4109" max="4109" width="7.21875" style="1058" customWidth="1"/>
    <col min="4110" max="4110" width="9.21875" style="1058" customWidth="1"/>
    <col min="4111" max="4112" width="6.77734375" style="1058" customWidth="1"/>
    <col min="4113" max="4113" width="9.21875" style="1058" customWidth="1"/>
    <col min="4114" max="4115" width="6.77734375" style="1058" customWidth="1"/>
    <col min="4116" max="4116" width="9.21875" style="1058" customWidth="1"/>
    <col min="4117" max="4118" width="6.77734375" style="1058" customWidth="1"/>
    <col min="4119" max="4352" width="10.77734375" style="1058"/>
    <col min="4353" max="4353" width="9" style="1058" customWidth="1"/>
    <col min="4354" max="4354" width="9.44140625" style="1058" customWidth="1"/>
    <col min="4355" max="4355" width="6.77734375" style="1058" customWidth="1"/>
    <col min="4356" max="4356" width="7.88671875" style="1058" customWidth="1"/>
    <col min="4357" max="4357" width="10.33203125" style="1058" customWidth="1"/>
    <col min="4358" max="4358" width="6.77734375" style="1058" customWidth="1"/>
    <col min="4359" max="4359" width="7.21875" style="1058" customWidth="1"/>
    <col min="4360" max="4360" width="9.21875" style="1058" customWidth="1"/>
    <col min="4361" max="4362" width="6.77734375" style="1058" customWidth="1"/>
    <col min="4363" max="4363" width="9.21875" style="1058" customWidth="1"/>
    <col min="4364" max="4364" width="6.77734375" style="1058" customWidth="1"/>
    <col min="4365" max="4365" width="7.21875" style="1058" customWidth="1"/>
    <col min="4366" max="4366" width="9.21875" style="1058" customWidth="1"/>
    <col min="4367" max="4368" width="6.77734375" style="1058" customWidth="1"/>
    <col min="4369" max="4369" width="9.21875" style="1058" customWidth="1"/>
    <col min="4370" max="4371" width="6.77734375" style="1058" customWidth="1"/>
    <col min="4372" max="4372" width="9.21875" style="1058" customWidth="1"/>
    <col min="4373" max="4374" width="6.77734375" style="1058" customWidth="1"/>
    <col min="4375" max="4608" width="10.77734375" style="1058"/>
    <col min="4609" max="4609" width="9" style="1058" customWidth="1"/>
    <col min="4610" max="4610" width="9.44140625" style="1058" customWidth="1"/>
    <col min="4611" max="4611" width="6.77734375" style="1058" customWidth="1"/>
    <col min="4612" max="4612" width="7.88671875" style="1058" customWidth="1"/>
    <col min="4613" max="4613" width="10.33203125" style="1058" customWidth="1"/>
    <col min="4614" max="4614" width="6.77734375" style="1058" customWidth="1"/>
    <col min="4615" max="4615" width="7.21875" style="1058" customWidth="1"/>
    <col min="4616" max="4616" width="9.21875" style="1058" customWidth="1"/>
    <col min="4617" max="4618" width="6.77734375" style="1058" customWidth="1"/>
    <col min="4619" max="4619" width="9.21875" style="1058" customWidth="1"/>
    <col min="4620" max="4620" width="6.77734375" style="1058" customWidth="1"/>
    <col min="4621" max="4621" width="7.21875" style="1058" customWidth="1"/>
    <col min="4622" max="4622" width="9.21875" style="1058" customWidth="1"/>
    <col min="4623" max="4624" width="6.77734375" style="1058" customWidth="1"/>
    <col min="4625" max="4625" width="9.21875" style="1058" customWidth="1"/>
    <col min="4626" max="4627" width="6.77734375" style="1058" customWidth="1"/>
    <col min="4628" max="4628" width="9.21875" style="1058" customWidth="1"/>
    <col min="4629" max="4630" width="6.77734375" style="1058" customWidth="1"/>
    <col min="4631" max="4864" width="10.77734375" style="1058"/>
    <col min="4865" max="4865" width="9" style="1058" customWidth="1"/>
    <col min="4866" max="4866" width="9.44140625" style="1058" customWidth="1"/>
    <col min="4867" max="4867" width="6.77734375" style="1058" customWidth="1"/>
    <col min="4868" max="4868" width="7.88671875" style="1058" customWidth="1"/>
    <col min="4869" max="4869" width="10.33203125" style="1058" customWidth="1"/>
    <col min="4870" max="4870" width="6.77734375" style="1058" customWidth="1"/>
    <col min="4871" max="4871" width="7.21875" style="1058" customWidth="1"/>
    <col min="4872" max="4872" width="9.21875" style="1058" customWidth="1"/>
    <col min="4873" max="4874" width="6.77734375" style="1058" customWidth="1"/>
    <col min="4875" max="4875" width="9.21875" style="1058" customWidth="1"/>
    <col min="4876" max="4876" width="6.77734375" style="1058" customWidth="1"/>
    <col min="4877" max="4877" width="7.21875" style="1058" customWidth="1"/>
    <col min="4878" max="4878" width="9.21875" style="1058" customWidth="1"/>
    <col min="4879" max="4880" width="6.77734375" style="1058" customWidth="1"/>
    <col min="4881" max="4881" width="9.21875" style="1058" customWidth="1"/>
    <col min="4882" max="4883" width="6.77734375" style="1058" customWidth="1"/>
    <col min="4884" max="4884" width="9.21875" style="1058" customWidth="1"/>
    <col min="4885" max="4886" width="6.77734375" style="1058" customWidth="1"/>
    <col min="4887" max="5120" width="10.77734375" style="1058"/>
    <col min="5121" max="5121" width="9" style="1058" customWidth="1"/>
    <col min="5122" max="5122" width="9.44140625" style="1058" customWidth="1"/>
    <col min="5123" max="5123" width="6.77734375" style="1058" customWidth="1"/>
    <col min="5124" max="5124" width="7.88671875" style="1058" customWidth="1"/>
    <col min="5125" max="5125" width="10.33203125" style="1058" customWidth="1"/>
    <col min="5126" max="5126" width="6.77734375" style="1058" customWidth="1"/>
    <col min="5127" max="5127" width="7.21875" style="1058" customWidth="1"/>
    <col min="5128" max="5128" width="9.21875" style="1058" customWidth="1"/>
    <col min="5129" max="5130" width="6.77734375" style="1058" customWidth="1"/>
    <col min="5131" max="5131" width="9.21875" style="1058" customWidth="1"/>
    <col min="5132" max="5132" width="6.77734375" style="1058" customWidth="1"/>
    <col min="5133" max="5133" width="7.21875" style="1058" customWidth="1"/>
    <col min="5134" max="5134" width="9.21875" style="1058" customWidth="1"/>
    <col min="5135" max="5136" width="6.77734375" style="1058" customWidth="1"/>
    <col min="5137" max="5137" width="9.21875" style="1058" customWidth="1"/>
    <col min="5138" max="5139" width="6.77734375" style="1058" customWidth="1"/>
    <col min="5140" max="5140" width="9.21875" style="1058" customWidth="1"/>
    <col min="5141" max="5142" width="6.77734375" style="1058" customWidth="1"/>
    <col min="5143" max="5376" width="10.77734375" style="1058"/>
    <col min="5377" max="5377" width="9" style="1058" customWidth="1"/>
    <col min="5378" max="5378" width="9.44140625" style="1058" customWidth="1"/>
    <col min="5379" max="5379" width="6.77734375" style="1058" customWidth="1"/>
    <col min="5380" max="5380" width="7.88671875" style="1058" customWidth="1"/>
    <col min="5381" max="5381" width="10.33203125" style="1058" customWidth="1"/>
    <col min="5382" max="5382" width="6.77734375" style="1058" customWidth="1"/>
    <col min="5383" max="5383" width="7.21875" style="1058" customWidth="1"/>
    <col min="5384" max="5384" width="9.21875" style="1058" customWidth="1"/>
    <col min="5385" max="5386" width="6.77734375" style="1058" customWidth="1"/>
    <col min="5387" max="5387" width="9.21875" style="1058" customWidth="1"/>
    <col min="5388" max="5388" width="6.77734375" style="1058" customWidth="1"/>
    <col min="5389" max="5389" width="7.21875" style="1058" customWidth="1"/>
    <col min="5390" max="5390" width="9.21875" style="1058" customWidth="1"/>
    <col min="5391" max="5392" width="6.77734375" style="1058" customWidth="1"/>
    <col min="5393" max="5393" width="9.21875" style="1058" customWidth="1"/>
    <col min="5394" max="5395" width="6.77734375" style="1058" customWidth="1"/>
    <col min="5396" max="5396" width="9.21875" style="1058" customWidth="1"/>
    <col min="5397" max="5398" width="6.77734375" style="1058" customWidth="1"/>
    <col min="5399" max="5632" width="10.77734375" style="1058"/>
    <col min="5633" max="5633" width="9" style="1058" customWidth="1"/>
    <col min="5634" max="5634" width="9.44140625" style="1058" customWidth="1"/>
    <col min="5635" max="5635" width="6.77734375" style="1058" customWidth="1"/>
    <col min="5636" max="5636" width="7.88671875" style="1058" customWidth="1"/>
    <col min="5637" max="5637" width="10.33203125" style="1058" customWidth="1"/>
    <col min="5638" max="5638" width="6.77734375" style="1058" customWidth="1"/>
    <col min="5639" max="5639" width="7.21875" style="1058" customWidth="1"/>
    <col min="5640" max="5640" width="9.21875" style="1058" customWidth="1"/>
    <col min="5641" max="5642" width="6.77734375" style="1058" customWidth="1"/>
    <col min="5643" max="5643" width="9.21875" style="1058" customWidth="1"/>
    <col min="5644" max="5644" width="6.77734375" style="1058" customWidth="1"/>
    <col min="5645" max="5645" width="7.21875" style="1058" customWidth="1"/>
    <col min="5646" max="5646" width="9.21875" style="1058" customWidth="1"/>
    <col min="5647" max="5648" width="6.77734375" style="1058" customWidth="1"/>
    <col min="5649" max="5649" width="9.21875" style="1058" customWidth="1"/>
    <col min="5650" max="5651" width="6.77734375" style="1058" customWidth="1"/>
    <col min="5652" max="5652" width="9.21875" style="1058" customWidth="1"/>
    <col min="5653" max="5654" width="6.77734375" style="1058" customWidth="1"/>
    <col min="5655" max="5888" width="10.77734375" style="1058"/>
    <col min="5889" max="5889" width="9" style="1058" customWidth="1"/>
    <col min="5890" max="5890" width="9.44140625" style="1058" customWidth="1"/>
    <col min="5891" max="5891" width="6.77734375" style="1058" customWidth="1"/>
    <col min="5892" max="5892" width="7.88671875" style="1058" customWidth="1"/>
    <col min="5893" max="5893" width="10.33203125" style="1058" customWidth="1"/>
    <col min="5894" max="5894" width="6.77734375" style="1058" customWidth="1"/>
    <col min="5895" max="5895" width="7.21875" style="1058" customWidth="1"/>
    <col min="5896" max="5896" width="9.21875" style="1058" customWidth="1"/>
    <col min="5897" max="5898" width="6.77734375" style="1058" customWidth="1"/>
    <col min="5899" max="5899" width="9.21875" style="1058" customWidth="1"/>
    <col min="5900" max="5900" width="6.77734375" style="1058" customWidth="1"/>
    <col min="5901" max="5901" width="7.21875" style="1058" customWidth="1"/>
    <col min="5902" max="5902" width="9.21875" style="1058" customWidth="1"/>
    <col min="5903" max="5904" width="6.77734375" style="1058" customWidth="1"/>
    <col min="5905" max="5905" width="9.21875" style="1058" customWidth="1"/>
    <col min="5906" max="5907" width="6.77734375" style="1058" customWidth="1"/>
    <col min="5908" max="5908" width="9.21875" style="1058" customWidth="1"/>
    <col min="5909" max="5910" width="6.77734375" style="1058" customWidth="1"/>
    <col min="5911" max="6144" width="10.77734375" style="1058"/>
    <col min="6145" max="6145" width="9" style="1058" customWidth="1"/>
    <col min="6146" max="6146" width="9.44140625" style="1058" customWidth="1"/>
    <col min="6147" max="6147" width="6.77734375" style="1058" customWidth="1"/>
    <col min="6148" max="6148" width="7.88671875" style="1058" customWidth="1"/>
    <col min="6149" max="6149" width="10.33203125" style="1058" customWidth="1"/>
    <col min="6150" max="6150" width="6.77734375" style="1058" customWidth="1"/>
    <col min="6151" max="6151" width="7.21875" style="1058" customWidth="1"/>
    <col min="6152" max="6152" width="9.21875" style="1058" customWidth="1"/>
    <col min="6153" max="6154" width="6.77734375" style="1058" customWidth="1"/>
    <col min="6155" max="6155" width="9.21875" style="1058" customWidth="1"/>
    <col min="6156" max="6156" width="6.77734375" style="1058" customWidth="1"/>
    <col min="6157" max="6157" width="7.21875" style="1058" customWidth="1"/>
    <col min="6158" max="6158" width="9.21875" style="1058" customWidth="1"/>
    <col min="6159" max="6160" width="6.77734375" style="1058" customWidth="1"/>
    <col min="6161" max="6161" width="9.21875" style="1058" customWidth="1"/>
    <col min="6162" max="6163" width="6.77734375" style="1058" customWidth="1"/>
    <col min="6164" max="6164" width="9.21875" style="1058" customWidth="1"/>
    <col min="6165" max="6166" width="6.77734375" style="1058" customWidth="1"/>
    <col min="6167" max="6400" width="10.77734375" style="1058"/>
    <col min="6401" max="6401" width="9" style="1058" customWidth="1"/>
    <col min="6402" max="6402" width="9.44140625" style="1058" customWidth="1"/>
    <col min="6403" max="6403" width="6.77734375" style="1058" customWidth="1"/>
    <col min="6404" max="6404" width="7.88671875" style="1058" customWidth="1"/>
    <col min="6405" max="6405" width="10.33203125" style="1058" customWidth="1"/>
    <col min="6406" max="6406" width="6.77734375" style="1058" customWidth="1"/>
    <col min="6407" max="6407" width="7.21875" style="1058" customWidth="1"/>
    <col min="6408" max="6408" width="9.21875" style="1058" customWidth="1"/>
    <col min="6409" max="6410" width="6.77734375" style="1058" customWidth="1"/>
    <col min="6411" max="6411" width="9.21875" style="1058" customWidth="1"/>
    <col min="6412" max="6412" width="6.77734375" style="1058" customWidth="1"/>
    <col min="6413" max="6413" width="7.21875" style="1058" customWidth="1"/>
    <col min="6414" max="6414" width="9.21875" style="1058" customWidth="1"/>
    <col min="6415" max="6416" width="6.77734375" style="1058" customWidth="1"/>
    <col min="6417" max="6417" width="9.21875" style="1058" customWidth="1"/>
    <col min="6418" max="6419" width="6.77734375" style="1058" customWidth="1"/>
    <col min="6420" max="6420" width="9.21875" style="1058" customWidth="1"/>
    <col min="6421" max="6422" width="6.77734375" style="1058" customWidth="1"/>
    <col min="6423" max="6656" width="10.77734375" style="1058"/>
    <col min="6657" max="6657" width="9" style="1058" customWidth="1"/>
    <col min="6658" max="6658" width="9.44140625" style="1058" customWidth="1"/>
    <col min="6659" max="6659" width="6.77734375" style="1058" customWidth="1"/>
    <col min="6660" max="6660" width="7.88671875" style="1058" customWidth="1"/>
    <col min="6661" max="6661" width="10.33203125" style="1058" customWidth="1"/>
    <col min="6662" max="6662" width="6.77734375" style="1058" customWidth="1"/>
    <col min="6663" max="6663" width="7.21875" style="1058" customWidth="1"/>
    <col min="6664" max="6664" width="9.21875" style="1058" customWidth="1"/>
    <col min="6665" max="6666" width="6.77734375" style="1058" customWidth="1"/>
    <col min="6667" max="6667" width="9.21875" style="1058" customWidth="1"/>
    <col min="6668" max="6668" width="6.77734375" style="1058" customWidth="1"/>
    <col min="6669" max="6669" width="7.21875" style="1058" customWidth="1"/>
    <col min="6670" max="6670" width="9.21875" style="1058" customWidth="1"/>
    <col min="6671" max="6672" width="6.77734375" style="1058" customWidth="1"/>
    <col min="6673" max="6673" width="9.21875" style="1058" customWidth="1"/>
    <col min="6674" max="6675" width="6.77734375" style="1058" customWidth="1"/>
    <col min="6676" max="6676" width="9.21875" style="1058" customWidth="1"/>
    <col min="6677" max="6678" width="6.77734375" style="1058" customWidth="1"/>
    <col min="6679" max="6912" width="10.77734375" style="1058"/>
    <col min="6913" max="6913" width="9" style="1058" customWidth="1"/>
    <col min="6914" max="6914" width="9.44140625" style="1058" customWidth="1"/>
    <col min="6915" max="6915" width="6.77734375" style="1058" customWidth="1"/>
    <col min="6916" max="6916" width="7.88671875" style="1058" customWidth="1"/>
    <col min="6917" max="6917" width="10.33203125" style="1058" customWidth="1"/>
    <col min="6918" max="6918" width="6.77734375" style="1058" customWidth="1"/>
    <col min="6919" max="6919" width="7.21875" style="1058" customWidth="1"/>
    <col min="6920" max="6920" width="9.21875" style="1058" customWidth="1"/>
    <col min="6921" max="6922" width="6.77734375" style="1058" customWidth="1"/>
    <col min="6923" max="6923" width="9.21875" style="1058" customWidth="1"/>
    <col min="6924" max="6924" width="6.77734375" style="1058" customWidth="1"/>
    <col min="6925" max="6925" width="7.21875" style="1058" customWidth="1"/>
    <col min="6926" max="6926" width="9.21875" style="1058" customWidth="1"/>
    <col min="6927" max="6928" width="6.77734375" style="1058" customWidth="1"/>
    <col min="6929" max="6929" width="9.21875" style="1058" customWidth="1"/>
    <col min="6930" max="6931" width="6.77734375" style="1058" customWidth="1"/>
    <col min="6932" max="6932" width="9.21875" style="1058" customWidth="1"/>
    <col min="6933" max="6934" width="6.77734375" style="1058" customWidth="1"/>
    <col min="6935" max="7168" width="10.77734375" style="1058"/>
    <col min="7169" max="7169" width="9" style="1058" customWidth="1"/>
    <col min="7170" max="7170" width="9.44140625" style="1058" customWidth="1"/>
    <col min="7171" max="7171" width="6.77734375" style="1058" customWidth="1"/>
    <col min="7172" max="7172" width="7.88671875" style="1058" customWidth="1"/>
    <col min="7173" max="7173" width="10.33203125" style="1058" customWidth="1"/>
    <col min="7174" max="7174" width="6.77734375" style="1058" customWidth="1"/>
    <col min="7175" max="7175" width="7.21875" style="1058" customWidth="1"/>
    <col min="7176" max="7176" width="9.21875" style="1058" customWidth="1"/>
    <col min="7177" max="7178" width="6.77734375" style="1058" customWidth="1"/>
    <col min="7179" max="7179" width="9.21875" style="1058" customWidth="1"/>
    <col min="7180" max="7180" width="6.77734375" style="1058" customWidth="1"/>
    <col min="7181" max="7181" width="7.21875" style="1058" customWidth="1"/>
    <col min="7182" max="7182" width="9.21875" style="1058" customWidth="1"/>
    <col min="7183" max="7184" width="6.77734375" style="1058" customWidth="1"/>
    <col min="7185" max="7185" width="9.21875" style="1058" customWidth="1"/>
    <col min="7186" max="7187" width="6.77734375" style="1058" customWidth="1"/>
    <col min="7188" max="7188" width="9.21875" style="1058" customWidth="1"/>
    <col min="7189" max="7190" width="6.77734375" style="1058" customWidth="1"/>
    <col min="7191" max="7424" width="10.77734375" style="1058"/>
    <col min="7425" max="7425" width="9" style="1058" customWidth="1"/>
    <col min="7426" max="7426" width="9.44140625" style="1058" customWidth="1"/>
    <col min="7427" max="7427" width="6.77734375" style="1058" customWidth="1"/>
    <col min="7428" max="7428" width="7.88671875" style="1058" customWidth="1"/>
    <col min="7429" max="7429" width="10.33203125" style="1058" customWidth="1"/>
    <col min="7430" max="7430" width="6.77734375" style="1058" customWidth="1"/>
    <col min="7431" max="7431" width="7.21875" style="1058" customWidth="1"/>
    <col min="7432" max="7432" width="9.21875" style="1058" customWidth="1"/>
    <col min="7433" max="7434" width="6.77734375" style="1058" customWidth="1"/>
    <col min="7435" max="7435" width="9.21875" style="1058" customWidth="1"/>
    <col min="7436" max="7436" width="6.77734375" style="1058" customWidth="1"/>
    <col min="7437" max="7437" width="7.21875" style="1058" customWidth="1"/>
    <col min="7438" max="7438" width="9.21875" style="1058" customWidth="1"/>
    <col min="7439" max="7440" width="6.77734375" style="1058" customWidth="1"/>
    <col min="7441" max="7441" width="9.21875" style="1058" customWidth="1"/>
    <col min="7442" max="7443" width="6.77734375" style="1058" customWidth="1"/>
    <col min="7444" max="7444" width="9.21875" style="1058" customWidth="1"/>
    <col min="7445" max="7446" width="6.77734375" style="1058" customWidth="1"/>
    <col min="7447" max="7680" width="10.77734375" style="1058"/>
    <col min="7681" max="7681" width="9" style="1058" customWidth="1"/>
    <col min="7682" max="7682" width="9.44140625" style="1058" customWidth="1"/>
    <col min="7683" max="7683" width="6.77734375" style="1058" customWidth="1"/>
    <col min="7684" max="7684" width="7.88671875" style="1058" customWidth="1"/>
    <col min="7685" max="7685" width="10.33203125" style="1058" customWidth="1"/>
    <col min="7686" max="7686" width="6.77734375" style="1058" customWidth="1"/>
    <col min="7687" max="7687" width="7.21875" style="1058" customWidth="1"/>
    <col min="7688" max="7688" width="9.21875" style="1058" customWidth="1"/>
    <col min="7689" max="7690" width="6.77734375" style="1058" customWidth="1"/>
    <col min="7691" max="7691" width="9.21875" style="1058" customWidth="1"/>
    <col min="7692" max="7692" width="6.77734375" style="1058" customWidth="1"/>
    <col min="7693" max="7693" width="7.21875" style="1058" customWidth="1"/>
    <col min="7694" max="7694" width="9.21875" style="1058" customWidth="1"/>
    <col min="7695" max="7696" width="6.77734375" style="1058" customWidth="1"/>
    <col min="7697" max="7697" width="9.21875" style="1058" customWidth="1"/>
    <col min="7698" max="7699" width="6.77734375" style="1058" customWidth="1"/>
    <col min="7700" max="7700" width="9.21875" style="1058" customWidth="1"/>
    <col min="7701" max="7702" width="6.77734375" style="1058" customWidth="1"/>
    <col min="7703" max="7936" width="10.77734375" style="1058"/>
    <col min="7937" max="7937" width="9" style="1058" customWidth="1"/>
    <col min="7938" max="7938" width="9.44140625" style="1058" customWidth="1"/>
    <col min="7939" max="7939" width="6.77734375" style="1058" customWidth="1"/>
    <col min="7940" max="7940" width="7.88671875" style="1058" customWidth="1"/>
    <col min="7941" max="7941" width="10.33203125" style="1058" customWidth="1"/>
    <col min="7942" max="7942" width="6.77734375" style="1058" customWidth="1"/>
    <col min="7943" max="7943" width="7.21875" style="1058" customWidth="1"/>
    <col min="7944" max="7944" width="9.21875" style="1058" customWidth="1"/>
    <col min="7945" max="7946" width="6.77734375" style="1058" customWidth="1"/>
    <col min="7947" max="7947" width="9.21875" style="1058" customWidth="1"/>
    <col min="7948" max="7948" width="6.77734375" style="1058" customWidth="1"/>
    <col min="7949" max="7949" width="7.21875" style="1058" customWidth="1"/>
    <col min="7950" max="7950" width="9.21875" style="1058" customWidth="1"/>
    <col min="7951" max="7952" width="6.77734375" style="1058" customWidth="1"/>
    <col min="7953" max="7953" width="9.21875" style="1058" customWidth="1"/>
    <col min="7954" max="7955" width="6.77734375" style="1058" customWidth="1"/>
    <col min="7956" max="7956" width="9.21875" style="1058" customWidth="1"/>
    <col min="7957" max="7958" width="6.77734375" style="1058" customWidth="1"/>
    <col min="7959" max="8192" width="10.77734375" style="1058"/>
    <col min="8193" max="8193" width="9" style="1058" customWidth="1"/>
    <col min="8194" max="8194" width="9.44140625" style="1058" customWidth="1"/>
    <col min="8195" max="8195" width="6.77734375" style="1058" customWidth="1"/>
    <col min="8196" max="8196" width="7.88671875" style="1058" customWidth="1"/>
    <col min="8197" max="8197" width="10.33203125" style="1058" customWidth="1"/>
    <col min="8198" max="8198" width="6.77734375" style="1058" customWidth="1"/>
    <col min="8199" max="8199" width="7.21875" style="1058" customWidth="1"/>
    <col min="8200" max="8200" width="9.21875" style="1058" customWidth="1"/>
    <col min="8201" max="8202" width="6.77734375" style="1058" customWidth="1"/>
    <col min="8203" max="8203" width="9.21875" style="1058" customWidth="1"/>
    <col min="8204" max="8204" width="6.77734375" style="1058" customWidth="1"/>
    <col min="8205" max="8205" width="7.21875" style="1058" customWidth="1"/>
    <col min="8206" max="8206" width="9.21875" style="1058" customWidth="1"/>
    <col min="8207" max="8208" width="6.77734375" style="1058" customWidth="1"/>
    <col min="8209" max="8209" width="9.21875" style="1058" customWidth="1"/>
    <col min="8210" max="8211" width="6.77734375" style="1058" customWidth="1"/>
    <col min="8212" max="8212" width="9.21875" style="1058" customWidth="1"/>
    <col min="8213" max="8214" width="6.77734375" style="1058" customWidth="1"/>
    <col min="8215" max="8448" width="10.77734375" style="1058"/>
    <col min="8449" max="8449" width="9" style="1058" customWidth="1"/>
    <col min="8450" max="8450" width="9.44140625" style="1058" customWidth="1"/>
    <col min="8451" max="8451" width="6.77734375" style="1058" customWidth="1"/>
    <col min="8452" max="8452" width="7.88671875" style="1058" customWidth="1"/>
    <col min="8453" max="8453" width="10.33203125" style="1058" customWidth="1"/>
    <col min="8454" max="8454" width="6.77734375" style="1058" customWidth="1"/>
    <col min="8455" max="8455" width="7.21875" style="1058" customWidth="1"/>
    <col min="8456" max="8456" width="9.21875" style="1058" customWidth="1"/>
    <col min="8457" max="8458" width="6.77734375" style="1058" customWidth="1"/>
    <col min="8459" max="8459" width="9.21875" style="1058" customWidth="1"/>
    <col min="8460" max="8460" width="6.77734375" style="1058" customWidth="1"/>
    <col min="8461" max="8461" width="7.21875" style="1058" customWidth="1"/>
    <col min="8462" max="8462" width="9.21875" style="1058" customWidth="1"/>
    <col min="8463" max="8464" width="6.77734375" style="1058" customWidth="1"/>
    <col min="8465" max="8465" width="9.21875" style="1058" customWidth="1"/>
    <col min="8466" max="8467" width="6.77734375" style="1058" customWidth="1"/>
    <col min="8468" max="8468" width="9.21875" style="1058" customWidth="1"/>
    <col min="8469" max="8470" width="6.77734375" style="1058" customWidth="1"/>
    <col min="8471" max="8704" width="10.77734375" style="1058"/>
    <col min="8705" max="8705" width="9" style="1058" customWidth="1"/>
    <col min="8706" max="8706" width="9.44140625" style="1058" customWidth="1"/>
    <col min="8707" max="8707" width="6.77734375" style="1058" customWidth="1"/>
    <col min="8708" max="8708" width="7.88671875" style="1058" customWidth="1"/>
    <col min="8709" max="8709" width="10.33203125" style="1058" customWidth="1"/>
    <col min="8710" max="8710" width="6.77734375" style="1058" customWidth="1"/>
    <col min="8711" max="8711" width="7.21875" style="1058" customWidth="1"/>
    <col min="8712" max="8712" width="9.21875" style="1058" customWidth="1"/>
    <col min="8713" max="8714" width="6.77734375" style="1058" customWidth="1"/>
    <col min="8715" max="8715" width="9.21875" style="1058" customWidth="1"/>
    <col min="8716" max="8716" width="6.77734375" style="1058" customWidth="1"/>
    <col min="8717" max="8717" width="7.21875" style="1058" customWidth="1"/>
    <col min="8718" max="8718" width="9.21875" style="1058" customWidth="1"/>
    <col min="8719" max="8720" width="6.77734375" style="1058" customWidth="1"/>
    <col min="8721" max="8721" width="9.21875" style="1058" customWidth="1"/>
    <col min="8722" max="8723" width="6.77734375" style="1058" customWidth="1"/>
    <col min="8724" max="8724" width="9.21875" style="1058" customWidth="1"/>
    <col min="8725" max="8726" width="6.77734375" style="1058" customWidth="1"/>
    <col min="8727" max="8960" width="10.77734375" style="1058"/>
    <col min="8961" max="8961" width="9" style="1058" customWidth="1"/>
    <col min="8962" max="8962" width="9.44140625" style="1058" customWidth="1"/>
    <col min="8963" max="8963" width="6.77734375" style="1058" customWidth="1"/>
    <col min="8964" max="8964" width="7.88671875" style="1058" customWidth="1"/>
    <col min="8965" max="8965" width="10.33203125" style="1058" customWidth="1"/>
    <col min="8966" max="8966" width="6.77734375" style="1058" customWidth="1"/>
    <col min="8967" max="8967" width="7.21875" style="1058" customWidth="1"/>
    <col min="8968" max="8968" width="9.21875" style="1058" customWidth="1"/>
    <col min="8969" max="8970" width="6.77734375" style="1058" customWidth="1"/>
    <col min="8971" max="8971" width="9.21875" style="1058" customWidth="1"/>
    <col min="8972" max="8972" width="6.77734375" style="1058" customWidth="1"/>
    <col min="8973" max="8973" width="7.21875" style="1058" customWidth="1"/>
    <col min="8974" max="8974" width="9.21875" style="1058" customWidth="1"/>
    <col min="8975" max="8976" width="6.77734375" style="1058" customWidth="1"/>
    <col min="8977" max="8977" width="9.21875" style="1058" customWidth="1"/>
    <col min="8978" max="8979" width="6.77734375" style="1058" customWidth="1"/>
    <col min="8980" max="8980" width="9.21875" style="1058" customWidth="1"/>
    <col min="8981" max="8982" width="6.77734375" style="1058" customWidth="1"/>
    <col min="8983" max="9216" width="10.77734375" style="1058"/>
    <col min="9217" max="9217" width="9" style="1058" customWidth="1"/>
    <col min="9218" max="9218" width="9.44140625" style="1058" customWidth="1"/>
    <col min="9219" max="9219" width="6.77734375" style="1058" customWidth="1"/>
    <col min="9220" max="9220" width="7.88671875" style="1058" customWidth="1"/>
    <col min="9221" max="9221" width="10.33203125" style="1058" customWidth="1"/>
    <col min="9222" max="9222" width="6.77734375" style="1058" customWidth="1"/>
    <col min="9223" max="9223" width="7.21875" style="1058" customWidth="1"/>
    <col min="9224" max="9224" width="9.21875" style="1058" customWidth="1"/>
    <col min="9225" max="9226" width="6.77734375" style="1058" customWidth="1"/>
    <col min="9227" max="9227" width="9.21875" style="1058" customWidth="1"/>
    <col min="9228" max="9228" width="6.77734375" style="1058" customWidth="1"/>
    <col min="9229" max="9229" width="7.21875" style="1058" customWidth="1"/>
    <col min="9230" max="9230" width="9.21875" style="1058" customWidth="1"/>
    <col min="9231" max="9232" width="6.77734375" style="1058" customWidth="1"/>
    <col min="9233" max="9233" width="9.21875" style="1058" customWidth="1"/>
    <col min="9234" max="9235" width="6.77734375" style="1058" customWidth="1"/>
    <col min="9236" max="9236" width="9.21875" style="1058" customWidth="1"/>
    <col min="9237" max="9238" width="6.77734375" style="1058" customWidth="1"/>
    <col min="9239" max="9472" width="10.77734375" style="1058"/>
    <col min="9473" max="9473" width="9" style="1058" customWidth="1"/>
    <col min="9474" max="9474" width="9.44140625" style="1058" customWidth="1"/>
    <col min="9475" max="9475" width="6.77734375" style="1058" customWidth="1"/>
    <col min="9476" max="9476" width="7.88671875" style="1058" customWidth="1"/>
    <col min="9477" max="9477" width="10.33203125" style="1058" customWidth="1"/>
    <col min="9478" max="9478" width="6.77734375" style="1058" customWidth="1"/>
    <col min="9479" max="9479" width="7.21875" style="1058" customWidth="1"/>
    <col min="9480" max="9480" width="9.21875" style="1058" customWidth="1"/>
    <col min="9481" max="9482" width="6.77734375" style="1058" customWidth="1"/>
    <col min="9483" max="9483" width="9.21875" style="1058" customWidth="1"/>
    <col min="9484" max="9484" width="6.77734375" style="1058" customWidth="1"/>
    <col min="9485" max="9485" width="7.21875" style="1058" customWidth="1"/>
    <col min="9486" max="9486" width="9.21875" style="1058" customWidth="1"/>
    <col min="9487" max="9488" width="6.77734375" style="1058" customWidth="1"/>
    <col min="9489" max="9489" width="9.21875" style="1058" customWidth="1"/>
    <col min="9490" max="9491" width="6.77734375" style="1058" customWidth="1"/>
    <col min="9492" max="9492" width="9.21875" style="1058" customWidth="1"/>
    <col min="9493" max="9494" width="6.77734375" style="1058" customWidth="1"/>
    <col min="9495" max="9728" width="10.77734375" style="1058"/>
    <col min="9729" max="9729" width="9" style="1058" customWidth="1"/>
    <col min="9730" max="9730" width="9.44140625" style="1058" customWidth="1"/>
    <col min="9731" max="9731" width="6.77734375" style="1058" customWidth="1"/>
    <col min="9732" max="9732" width="7.88671875" style="1058" customWidth="1"/>
    <col min="9733" max="9733" width="10.33203125" style="1058" customWidth="1"/>
    <col min="9734" max="9734" width="6.77734375" style="1058" customWidth="1"/>
    <col min="9735" max="9735" width="7.21875" style="1058" customWidth="1"/>
    <col min="9736" max="9736" width="9.21875" style="1058" customWidth="1"/>
    <col min="9737" max="9738" width="6.77734375" style="1058" customWidth="1"/>
    <col min="9739" max="9739" width="9.21875" style="1058" customWidth="1"/>
    <col min="9740" max="9740" width="6.77734375" style="1058" customWidth="1"/>
    <col min="9741" max="9741" width="7.21875" style="1058" customWidth="1"/>
    <col min="9742" max="9742" width="9.21875" style="1058" customWidth="1"/>
    <col min="9743" max="9744" width="6.77734375" style="1058" customWidth="1"/>
    <col min="9745" max="9745" width="9.21875" style="1058" customWidth="1"/>
    <col min="9746" max="9747" width="6.77734375" style="1058" customWidth="1"/>
    <col min="9748" max="9748" width="9.21875" style="1058" customWidth="1"/>
    <col min="9749" max="9750" width="6.77734375" style="1058" customWidth="1"/>
    <col min="9751" max="9984" width="10.77734375" style="1058"/>
    <col min="9985" max="9985" width="9" style="1058" customWidth="1"/>
    <col min="9986" max="9986" width="9.44140625" style="1058" customWidth="1"/>
    <col min="9987" max="9987" width="6.77734375" style="1058" customWidth="1"/>
    <col min="9988" max="9988" width="7.88671875" style="1058" customWidth="1"/>
    <col min="9989" max="9989" width="10.33203125" style="1058" customWidth="1"/>
    <col min="9990" max="9990" width="6.77734375" style="1058" customWidth="1"/>
    <col min="9991" max="9991" width="7.21875" style="1058" customWidth="1"/>
    <col min="9992" max="9992" width="9.21875" style="1058" customWidth="1"/>
    <col min="9993" max="9994" width="6.77734375" style="1058" customWidth="1"/>
    <col min="9995" max="9995" width="9.21875" style="1058" customWidth="1"/>
    <col min="9996" max="9996" width="6.77734375" style="1058" customWidth="1"/>
    <col min="9997" max="9997" width="7.21875" style="1058" customWidth="1"/>
    <col min="9998" max="9998" width="9.21875" style="1058" customWidth="1"/>
    <col min="9999" max="10000" width="6.77734375" style="1058" customWidth="1"/>
    <col min="10001" max="10001" width="9.21875" style="1058" customWidth="1"/>
    <col min="10002" max="10003" width="6.77734375" style="1058" customWidth="1"/>
    <col min="10004" max="10004" width="9.21875" style="1058" customWidth="1"/>
    <col min="10005" max="10006" width="6.77734375" style="1058" customWidth="1"/>
    <col min="10007" max="10240" width="10.77734375" style="1058"/>
    <col min="10241" max="10241" width="9" style="1058" customWidth="1"/>
    <col min="10242" max="10242" width="9.44140625" style="1058" customWidth="1"/>
    <col min="10243" max="10243" width="6.77734375" style="1058" customWidth="1"/>
    <col min="10244" max="10244" width="7.88671875" style="1058" customWidth="1"/>
    <col min="10245" max="10245" width="10.33203125" style="1058" customWidth="1"/>
    <col min="10246" max="10246" width="6.77734375" style="1058" customWidth="1"/>
    <col min="10247" max="10247" width="7.21875" style="1058" customWidth="1"/>
    <col min="10248" max="10248" width="9.21875" style="1058" customWidth="1"/>
    <col min="10249" max="10250" width="6.77734375" style="1058" customWidth="1"/>
    <col min="10251" max="10251" width="9.21875" style="1058" customWidth="1"/>
    <col min="10252" max="10252" width="6.77734375" style="1058" customWidth="1"/>
    <col min="10253" max="10253" width="7.21875" style="1058" customWidth="1"/>
    <col min="10254" max="10254" width="9.21875" style="1058" customWidth="1"/>
    <col min="10255" max="10256" width="6.77734375" style="1058" customWidth="1"/>
    <col min="10257" max="10257" width="9.21875" style="1058" customWidth="1"/>
    <col min="10258" max="10259" width="6.77734375" style="1058" customWidth="1"/>
    <col min="10260" max="10260" width="9.21875" style="1058" customWidth="1"/>
    <col min="10261" max="10262" width="6.77734375" style="1058" customWidth="1"/>
    <col min="10263" max="10496" width="10.77734375" style="1058"/>
    <col min="10497" max="10497" width="9" style="1058" customWidth="1"/>
    <col min="10498" max="10498" width="9.44140625" style="1058" customWidth="1"/>
    <col min="10499" max="10499" width="6.77734375" style="1058" customWidth="1"/>
    <col min="10500" max="10500" width="7.88671875" style="1058" customWidth="1"/>
    <col min="10501" max="10501" width="10.33203125" style="1058" customWidth="1"/>
    <col min="10502" max="10502" width="6.77734375" style="1058" customWidth="1"/>
    <col min="10503" max="10503" width="7.21875" style="1058" customWidth="1"/>
    <col min="10504" max="10504" width="9.21875" style="1058" customWidth="1"/>
    <col min="10505" max="10506" width="6.77734375" style="1058" customWidth="1"/>
    <col min="10507" max="10507" width="9.21875" style="1058" customWidth="1"/>
    <col min="10508" max="10508" width="6.77734375" style="1058" customWidth="1"/>
    <col min="10509" max="10509" width="7.21875" style="1058" customWidth="1"/>
    <col min="10510" max="10510" width="9.21875" style="1058" customWidth="1"/>
    <col min="10511" max="10512" width="6.77734375" style="1058" customWidth="1"/>
    <col min="10513" max="10513" width="9.21875" style="1058" customWidth="1"/>
    <col min="10514" max="10515" width="6.77734375" style="1058" customWidth="1"/>
    <col min="10516" max="10516" width="9.21875" style="1058" customWidth="1"/>
    <col min="10517" max="10518" width="6.77734375" style="1058" customWidth="1"/>
    <col min="10519" max="10752" width="10.77734375" style="1058"/>
    <col min="10753" max="10753" width="9" style="1058" customWidth="1"/>
    <col min="10754" max="10754" width="9.44140625" style="1058" customWidth="1"/>
    <col min="10755" max="10755" width="6.77734375" style="1058" customWidth="1"/>
    <col min="10756" max="10756" width="7.88671875" style="1058" customWidth="1"/>
    <col min="10757" max="10757" width="10.33203125" style="1058" customWidth="1"/>
    <col min="10758" max="10758" width="6.77734375" style="1058" customWidth="1"/>
    <col min="10759" max="10759" width="7.21875" style="1058" customWidth="1"/>
    <col min="10760" max="10760" width="9.21875" style="1058" customWidth="1"/>
    <col min="10761" max="10762" width="6.77734375" style="1058" customWidth="1"/>
    <col min="10763" max="10763" width="9.21875" style="1058" customWidth="1"/>
    <col min="10764" max="10764" width="6.77734375" style="1058" customWidth="1"/>
    <col min="10765" max="10765" width="7.21875" style="1058" customWidth="1"/>
    <col min="10766" max="10766" width="9.21875" style="1058" customWidth="1"/>
    <col min="10767" max="10768" width="6.77734375" style="1058" customWidth="1"/>
    <col min="10769" max="10769" width="9.21875" style="1058" customWidth="1"/>
    <col min="10770" max="10771" width="6.77734375" style="1058" customWidth="1"/>
    <col min="10772" max="10772" width="9.21875" style="1058" customWidth="1"/>
    <col min="10773" max="10774" width="6.77734375" style="1058" customWidth="1"/>
    <col min="10775" max="11008" width="10.77734375" style="1058"/>
    <col min="11009" max="11009" width="9" style="1058" customWidth="1"/>
    <col min="11010" max="11010" width="9.44140625" style="1058" customWidth="1"/>
    <col min="11011" max="11011" width="6.77734375" style="1058" customWidth="1"/>
    <col min="11012" max="11012" width="7.88671875" style="1058" customWidth="1"/>
    <col min="11013" max="11013" width="10.33203125" style="1058" customWidth="1"/>
    <col min="11014" max="11014" width="6.77734375" style="1058" customWidth="1"/>
    <col min="11015" max="11015" width="7.21875" style="1058" customWidth="1"/>
    <col min="11016" max="11016" width="9.21875" style="1058" customWidth="1"/>
    <col min="11017" max="11018" width="6.77734375" style="1058" customWidth="1"/>
    <col min="11019" max="11019" width="9.21875" style="1058" customWidth="1"/>
    <col min="11020" max="11020" width="6.77734375" style="1058" customWidth="1"/>
    <col min="11021" max="11021" width="7.21875" style="1058" customWidth="1"/>
    <col min="11022" max="11022" width="9.21875" style="1058" customWidth="1"/>
    <col min="11023" max="11024" width="6.77734375" style="1058" customWidth="1"/>
    <col min="11025" max="11025" width="9.21875" style="1058" customWidth="1"/>
    <col min="11026" max="11027" width="6.77734375" style="1058" customWidth="1"/>
    <col min="11028" max="11028" width="9.21875" style="1058" customWidth="1"/>
    <col min="11029" max="11030" width="6.77734375" style="1058" customWidth="1"/>
    <col min="11031" max="11264" width="10.77734375" style="1058"/>
    <col min="11265" max="11265" width="9" style="1058" customWidth="1"/>
    <col min="11266" max="11266" width="9.44140625" style="1058" customWidth="1"/>
    <col min="11267" max="11267" width="6.77734375" style="1058" customWidth="1"/>
    <col min="11268" max="11268" width="7.88671875" style="1058" customWidth="1"/>
    <col min="11269" max="11269" width="10.33203125" style="1058" customWidth="1"/>
    <col min="11270" max="11270" width="6.77734375" style="1058" customWidth="1"/>
    <col min="11271" max="11271" width="7.21875" style="1058" customWidth="1"/>
    <col min="11272" max="11272" width="9.21875" style="1058" customWidth="1"/>
    <col min="11273" max="11274" width="6.77734375" style="1058" customWidth="1"/>
    <col min="11275" max="11275" width="9.21875" style="1058" customWidth="1"/>
    <col min="11276" max="11276" width="6.77734375" style="1058" customWidth="1"/>
    <col min="11277" max="11277" width="7.21875" style="1058" customWidth="1"/>
    <col min="11278" max="11278" width="9.21875" style="1058" customWidth="1"/>
    <col min="11279" max="11280" width="6.77734375" style="1058" customWidth="1"/>
    <col min="11281" max="11281" width="9.21875" style="1058" customWidth="1"/>
    <col min="11282" max="11283" width="6.77734375" style="1058" customWidth="1"/>
    <col min="11284" max="11284" width="9.21875" style="1058" customWidth="1"/>
    <col min="11285" max="11286" width="6.77734375" style="1058" customWidth="1"/>
    <col min="11287" max="11520" width="10.77734375" style="1058"/>
    <col min="11521" max="11521" width="9" style="1058" customWidth="1"/>
    <col min="11522" max="11522" width="9.44140625" style="1058" customWidth="1"/>
    <col min="11523" max="11523" width="6.77734375" style="1058" customWidth="1"/>
    <col min="11524" max="11524" width="7.88671875" style="1058" customWidth="1"/>
    <col min="11525" max="11525" width="10.33203125" style="1058" customWidth="1"/>
    <col min="11526" max="11526" width="6.77734375" style="1058" customWidth="1"/>
    <col min="11527" max="11527" width="7.21875" style="1058" customWidth="1"/>
    <col min="11528" max="11528" width="9.21875" style="1058" customWidth="1"/>
    <col min="11529" max="11530" width="6.77734375" style="1058" customWidth="1"/>
    <col min="11531" max="11531" width="9.21875" style="1058" customWidth="1"/>
    <col min="11532" max="11532" width="6.77734375" style="1058" customWidth="1"/>
    <col min="11533" max="11533" width="7.21875" style="1058" customWidth="1"/>
    <col min="11534" max="11534" width="9.21875" style="1058" customWidth="1"/>
    <col min="11535" max="11536" width="6.77734375" style="1058" customWidth="1"/>
    <col min="11537" max="11537" width="9.21875" style="1058" customWidth="1"/>
    <col min="11538" max="11539" width="6.77734375" style="1058" customWidth="1"/>
    <col min="11540" max="11540" width="9.21875" style="1058" customWidth="1"/>
    <col min="11541" max="11542" width="6.77734375" style="1058" customWidth="1"/>
    <col min="11543" max="11776" width="10.77734375" style="1058"/>
    <col min="11777" max="11777" width="9" style="1058" customWidth="1"/>
    <col min="11778" max="11778" width="9.44140625" style="1058" customWidth="1"/>
    <col min="11779" max="11779" width="6.77734375" style="1058" customWidth="1"/>
    <col min="11780" max="11780" width="7.88671875" style="1058" customWidth="1"/>
    <col min="11781" max="11781" width="10.33203125" style="1058" customWidth="1"/>
    <col min="11782" max="11782" width="6.77734375" style="1058" customWidth="1"/>
    <col min="11783" max="11783" width="7.21875" style="1058" customWidth="1"/>
    <col min="11784" max="11784" width="9.21875" style="1058" customWidth="1"/>
    <col min="11785" max="11786" width="6.77734375" style="1058" customWidth="1"/>
    <col min="11787" max="11787" width="9.21875" style="1058" customWidth="1"/>
    <col min="11788" max="11788" width="6.77734375" style="1058" customWidth="1"/>
    <col min="11789" max="11789" width="7.21875" style="1058" customWidth="1"/>
    <col min="11790" max="11790" width="9.21875" style="1058" customWidth="1"/>
    <col min="11791" max="11792" width="6.77734375" style="1058" customWidth="1"/>
    <col min="11793" max="11793" width="9.21875" style="1058" customWidth="1"/>
    <col min="11794" max="11795" width="6.77734375" style="1058" customWidth="1"/>
    <col min="11796" max="11796" width="9.21875" style="1058" customWidth="1"/>
    <col min="11797" max="11798" width="6.77734375" style="1058" customWidth="1"/>
    <col min="11799" max="12032" width="10.77734375" style="1058"/>
    <col min="12033" max="12033" width="9" style="1058" customWidth="1"/>
    <col min="12034" max="12034" width="9.44140625" style="1058" customWidth="1"/>
    <col min="12035" max="12035" width="6.77734375" style="1058" customWidth="1"/>
    <col min="12036" max="12036" width="7.88671875" style="1058" customWidth="1"/>
    <col min="12037" max="12037" width="10.33203125" style="1058" customWidth="1"/>
    <col min="12038" max="12038" width="6.77734375" style="1058" customWidth="1"/>
    <col min="12039" max="12039" width="7.21875" style="1058" customWidth="1"/>
    <col min="12040" max="12040" width="9.21875" style="1058" customWidth="1"/>
    <col min="12041" max="12042" width="6.77734375" style="1058" customWidth="1"/>
    <col min="12043" max="12043" width="9.21875" style="1058" customWidth="1"/>
    <col min="12044" max="12044" width="6.77734375" style="1058" customWidth="1"/>
    <col min="12045" max="12045" width="7.21875" style="1058" customWidth="1"/>
    <col min="12046" max="12046" width="9.21875" style="1058" customWidth="1"/>
    <col min="12047" max="12048" width="6.77734375" style="1058" customWidth="1"/>
    <col min="12049" max="12049" width="9.21875" style="1058" customWidth="1"/>
    <col min="12050" max="12051" width="6.77734375" style="1058" customWidth="1"/>
    <col min="12052" max="12052" width="9.21875" style="1058" customWidth="1"/>
    <col min="12053" max="12054" width="6.77734375" style="1058" customWidth="1"/>
    <col min="12055" max="12288" width="10.77734375" style="1058"/>
    <col min="12289" max="12289" width="9" style="1058" customWidth="1"/>
    <col min="12290" max="12290" width="9.44140625" style="1058" customWidth="1"/>
    <col min="12291" max="12291" width="6.77734375" style="1058" customWidth="1"/>
    <col min="12292" max="12292" width="7.88671875" style="1058" customWidth="1"/>
    <col min="12293" max="12293" width="10.33203125" style="1058" customWidth="1"/>
    <col min="12294" max="12294" width="6.77734375" style="1058" customWidth="1"/>
    <col min="12295" max="12295" width="7.21875" style="1058" customWidth="1"/>
    <col min="12296" max="12296" width="9.21875" style="1058" customWidth="1"/>
    <col min="12297" max="12298" width="6.77734375" style="1058" customWidth="1"/>
    <col min="12299" max="12299" width="9.21875" style="1058" customWidth="1"/>
    <col min="12300" max="12300" width="6.77734375" style="1058" customWidth="1"/>
    <col min="12301" max="12301" width="7.21875" style="1058" customWidth="1"/>
    <col min="12302" max="12302" width="9.21875" style="1058" customWidth="1"/>
    <col min="12303" max="12304" width="6.77734375" style="1058" customWidth="1"/>
    <col min="12305" max="12305" width="9.21875" style="1058" customWidth="1"/>
    <col min="12306" max="12307" width="6.77734375" style="1058" customWidth="1"/>
    <col min="12308" max="12308" width="9.21875" style="1058" customWidth="1"/>
    <col min="12309" max="12310" width="6.77734375" style="1058" customWidth="1"/>
    <col min="12311" max="12544" width="10.77734375" style="1058"/>
    <col min="12545" max="12545" width="9" style="1058" customWidth="1"/>
    <col min="12546" max="12546" width="9.44140625" style="1058" customWidth="1"/>
    <col min="12547" max="12547" width="6.77734375" style="1058" customWidth="1"/>
    <col min="12548" max="12548" width="7.88671875" style="1058" customWidth="1"/>
    <col min="12549" max="12549" width="10.33203125" style="1058" customWidth="1"/>
    <col min="12550" max="12550" width="6.77734375" style="1058" customWidth="1"/>
    <col min="12551" max="12551" width="7.21875" style="1058" customWidth="1"/>
    <col min="12552" max="12552" width="9.21875" style="1058" customWidth="1"/>
    <col min="12553" max="12554" width="6.77734375" style="1058" customWidth="1"/>
    <col min="12555" max="12555" width="9.21875" style="1058" customWidth="1"/>
    <col min="12556" max="12556" width="6.77734375" style="1058" customWidth="1"/>
    <col min="12557" max="12557" width="7.21875" style="1058" customWidth="1"/>
    <col min="12558" max="12558" width="9.21875" style="1058" customWidth="1"/>
    <col min="12559" max="12560" width="6.77734375" style="1058" customWidth="1"/>
    <col min="12561" max="12561" width="9.21875" style="1058" customWidth="1"/>
    <col min="12562" max="12563" width="6.77734375" style="1058" customWidth="1"/>
    <col min="12564" max="12564" width="9.21875" style="1058" customWidth="1"/>
    <col min="12565" max="12566" width="6.77734375" style="1058" customWidth="1"/>
    <col min="12567" max="12800" width="10.77734375" style="1058"/>
    <col min="12801" max="12801" width="9" style="1058" customWidth="1"/>
    <col min="12802" max="12802" width="9.44140625" style="1058" customWidth="1"/>
    <col min="12803" max="12803" width="6.77734375" style="1058" customWidth="1"/>
    <col min="12804" max="12804" width="7.88671875" style="1058" customWidth="1"/>
    <col min="12805" max="12805" width="10.33203125" style="1058" customWidth="1"/>
    <col min="12806" max="12806" width="6.77734375" style="1058" customWidth="1"/>
    <col min="12807" max="12807" width="7.21875" style="1058" customWidth="1"/>
    <col min="12808" max="12808" width="9.21875" style="1058" customWidth="1"/>
    <col min="12809" max="12810" width="6.77734375" style="1058" customWidth="1"/>
    <col min="12811" max="12811" width="9.21875" style="1058" customWidth="1"/>
    <col min="12812" max="12812" width="6.77734375" style="1058" customWidth="1"/>
    <col min="12813" max="12813" width="7.21875" style="1058" customWidth="1"/>
    <col min="12814" max="12814" width="9.21875" style="1058" customWidth="1"/>
    <col min="12815" max="12816" width="6.77734375" style="1058" customWidth="1"/>
    <col min="12817" max="12817" width="9.21875" style="1058" customWidth="1"/>
    <col min="12818" max="12819" width="6.77734375" style="1058" customWidth="1"/>
    <col min="12820" max="12820" width="9.21875" style="1058" customWidth="1"/>
    <col min="12821" max="12822" width="6.77734375" style="1058" customWidth="1"/>
    <col min="12823" max="13056" width="10.77734375" style="1058"/>
    <col min="13057" max="13057" width="9" style="1058" customWidth="1"/>
    <col min="13058" max="13058" width="9.44140625" style="1058" customWidth="1"/>
    <col min="13059" max="13059" width="6.77734375" style="1058" customWidth="1"/>
    <col min="13060" max="13060" width="7.88671875" style="1058" customWidth="1"/>
    <col min="13061" max="13061" width="10.33203125" style="1058" customWidth="1"/>
    <col min="13062" max="13062" width="6.77734375" style="1058" customWidth="1"/>
    <col min="13063" max="13063" width="7.21875" style="1058" customWidth="1"/>
    <col min="13064" max="13064" width="9.21875" style="1058" customWidth="1"/>
    <col min="13065" max="13066" width="6.77734375" style="1058" customWidth="1"/>
    <col min="13067" max="13067" width="9.21875" style="1058" customWidth="1"/>
    <col min="13068" max="13068" width="6.77734375" style="1058" customWidth="1"/>
    <col min="13069" max="13069" width="7.21875" style="1058" customWidth="1"/>
    <col min="13070" max="13070" width="9.21875" style="1058" customWidth="1"/>
    <col min="13071" max="13072" width="6.77734375" style="1058" customWidth="1"/>
    <col min="13073" max="13073" width="9.21875" style="1058" customWidth="1"/>
    <col min="13074" max="13075" width="6.77734375" style="1058" customWidth="1"/>
    <col min="13076" max="13076" width="9.21875" style="1058" customWidth="1"/>
    <col min="13077" max="13078" width="6.77734375" style="1058" customWidth="1"/>
    <col min="13079" max="13312" width="10.77734375" style="1058"/>
    <col min="13313" max="13313" width="9" style="1058" customWidth="1"/>
    <col min="13314" max="13314" width="9.44140625" style="1058" customWidth="1"/>
    <col min="13315" max="13315" width="6.77734375" style="1058" customWidth="1"/>
    <col min="13316" max="13316" width="7.88671875" style="1058" customWidth="1"/>
    <col min="13317" max="13317" width="10.33203125" style="1058" customWidth="1"/>
    <col min="13318" max="13318" width="6.77734375" style="1058" customWidth="1"/>
    <col min="13319" max="13319" width="7.21875" style="1058" customWidth="1"/>
    <col min="13320" max="13320" width="9.21875" style="1058" customWidth="1"/>
    <col min="13321" max="13322" width="6.77734375" style="1058" customWidth="1"/>
    <col min="13323" max="13323" width="9.21875" style="1058" customWidth="1"/>
    <col min="13324" max="13324" width="6.77734375" style="1058" customWidth="1"/>
    <col min="13325" max="13325" width="7.21875" style="1058" customWidth="1"/>
    <col min="13326" max="13326" width="9.21875" style="1058" customWidth="1"/>
    <col min="13327" max="13328" width="6.77734375" style="1058" customWidth="1"/>
    <col min="13329" max="13329" width="9.21875" style="1058" customWidth="1"/>
    <col min="13330" max="13331" width="6.77734375" style="1058" customWidth="1"/>
    <col min="13332" max="13332" width="9.21875" style="1058" customWidth="1"/>
    <col min="13333" max="13334" width="6.77734375" style="1058" customWidth="1"/>
    <col min="13335" max="13568" width="10.77734375" style="1058"/>
    <col min="13569" max="13569" width="9" style="1058" customWidth="1"/>
    <col min="13570" max="13570" width="9.44140625" style="1058" customWidth="1"/>
    <col min="13571" max="13571" width="6.77734375" style="1058" customWidth="1"/>
    <col min="13572" max="13572" width="7.88671875" style="1058" customWidth="1"/>
    <col min="13573" max="13573" width="10.33203125" style="1058" customWidth="1"/>
    <col min="13574" max="13574" width="6.77734375" style="1058" customWidth="1"/>
    <col min="13575" max="13575" width="7.21875" style="1058" customWidth="1"/>
    <col min="13576" max="13576" width="9.21875" style="1058" customWidth="1"/>
    <col min="13577" max="13578" width="6.77734375" style="1058" customWidth="1"/>
    <col min="13579" max="13579" width="9.21875" style="1058" customWidth="1"/>
    <col min="13580" max="13580" width="6.77734375" style="1058" customWidth="1"/>
    <col min="13581" max="13581" width="7.21875" style="1058" customWidth="1"/>
    <col min="13582" max="13582" width="9.21875" style="1058" customWidth="1"/>
    <col min="13583" max="13584" width="6.77734375" style="1058" customWidth="1"/>
    <col min="13585" max="13585" width="9.21875" style="1058" customWidth="1"/>
    <col min="13586" max="13587" width="6.77734375" style="1058" customWidth="1"/>
    <col min="13588" max="13588" width="9.21875" style="1058" customWidth="1"/>
    <col min="13589" max="13590" width="6.77734375" style="1058" customWidth="1"/>
    <col min="13591" max="13824" width="10.77734375" style="1058"/>
    <col min="13825" max="13825" width="9" style="1058" customWidth="1"/>
    <col min="13826" max="13826" width="9.44140625" style="1058" customWidth="1"/>
    <col min="13827" max="13827" width="6.77734375" style="1058" customWidth="1"/>
    <col min="13828" max="13828" width="7.88671875" style="1058" customWidth="1"/>
    <col min="13829" max="13829" width="10.33203125" style="1058" customWidth="1"/>
    <col min="13830" max="13830" width="6.77734375" style="1058" customWidth="1"/>
    <col min="13831" max="13831" width="7.21875" style="1058" customWidth="1"/>
    <col min="13832" max="13832" width="9.21875" style="1058" customWidth="1"/>
    <col min="13833" max="13834" width="6.77734375" style="1058" customWidth="1"/>
    <col min="13835" max="13835" width="9.21875" style="1058" customWidth="1"/>
    <col min="13836" max="13836" width="6.77734375" style="1058" customWidth="1"/>
    <col min="13837" max="13837" width="7.21875" style="1058" customWidth="1"/>
    <col min="13838" max="13838" width="9.21875" style="1058" customWidth="1"/>
    <col min="13839" max="13840" width="6.77734375" style="1058" customWidth="1"/>
    <col min="13841" max="13841" width="9.21875" style="1058" customWidth="1"/>
    <col min="13842" max="13843" width="6.77734375" style="1058" customWidth="1"/>
    <col min="13844" max="13844" width="9.21875" style="1058" customWidth="1"/>
    <col min="13845" max="13846" width="6.77734375" style="1058" customWidth="1"/>
    <col min="13847" max="14080" width="10.77734375" style="1058"/>
    <col min="14081" max="14081" width="9" style="1058" customWidth="1"/>
    <col min="14082" max="14082" width="9.44140625" style="1058" customWidth="1"/>
    <col min="14083" max="14083" width="6.77734375" style="1058" customWidth="1"/>
    <col min="14084" max="14084" width="7.88671875" style="1058" customWidth="1"/>
    <col min="14085" max="14085" width="10.33203125" style="1058" customWidth="1"/>
    <col min="14086" max="14086" width="6.77734375" style="1058" customWidth="1"/>
    <col min="14087" max="14087" width="7.21875" style="1058" customWidth="1"/>
    <col min="14088" max="14088" width="9.21875" style="1058" customWidth="1"/>
    <col min="14089" max="14090" width="6.77734375" style="1058" customWidth="1"/>
    <col min="14091" max="14091" width="9.21875" style="1058" customWidth="1"/>
    <col min="14092" max="14092" width="6.77734375" style="1058" customWidth="1"/>
    <col min="14093" max="14093" width="7.21875" style="1058" customWidth="1"/>
    <col min="14094" max="14094" width="9.21875" style="1058" customWidth="1"/>
    <col min="14095" max="14096" width="6.77734375" style="1058" customWidth="1"/>
    <col min="14097" max="14097" width="9.21875" style="1058" customWidth="1"/>
    <col min="14098" max="14099" width="6.77734375" style="1058" customWidth="1"/>
    <col min="14100" max="14100" width="9.21875" style="1058" customWidth="1"/>
    <col min="14101" max="14102" width="6.77734375" style="1058" customWidth="1"/>
    <col min="14103" max="14336" width="10.77734375" style="1058"/>
    <col min="14337" max="14337" width="9" style="1058" customWidth="1"/>
    <col min="14338" max="14338" width="9.44140625" style="1058" customWidth="1"/>
    <col min="14339" max="14339" width="6.77734375" style="1058" customWidth="1"/>
    <col min="14340" max="14340" width="7.88671875" style="1058" customWidth="1"/>
    <col min="14341" max="14341" width="10.33203125" style="1058" customWidth="1"/>
    <col min="14342" max="14342" width="6.77734375" style="1058" customWidth="1"/>
    <col min="14343" max="14343" width="7.21875" style="1058" customWidth="1"/>
    <col min="14344" max="14344" width="9.21875" style="1058" customWidth="1"/>
    <col min="14345" max="14346" width="6.77734375" style="1058" customWidth="1"/>
    <col min="14347" max="14347" width="9.21875" style="1058" customWidth="1"/>
    <col min="14348" max="14348" width="6.77734375" style="1058" customWidth="1"/>
    <col min="14349" max="14349" width="7.21875" style="1058" customWidth="1"/>
    <col min="14350" max="14350" width="9.21875" style="1058" customWidth="1"/>
    <col min="14351" max="14352" width="6.77734375" style="1058" customWidth="1"/>
    <col min="14353" max="14353" width="9.21875" style="1058" customWidth="1"/>
    <col min="14354" max="14355" width="6.77734375" style="1058" customWidth="1"/>
    <col min="14356" max="14356" width="9.21875" style="1058" customWidth="1"/>
    <col min="14357" max="14358" width="6.77734375" style="1058" customWidth="1"/>
    <col min="14359" max="14592" width="10.77734375" style="1058"/>
    <col min="14593" max="14593" width="9" style="1058" customWidth="1"/>
    <col min="14594" max="14594" width="9.44140625" style="1058" customWidth="1"/>
    <col min="14595" max="14595" width="6.77734375" style="1058" customWidth="1"/>
    <col min="14596" max="14596" width="7.88671875" style="1058" customWidth="1"/>
    <col min="14597" max="14597" width="10.33203125" style="1058" customWidth="1"/>
    <col min="14598" max="14598" width="6.77734375" style="1058" customWidth="1"/>
    <col min="14599" max="14599" width="7.21875" style="1058" customWidth="1"/>
    <col min="14600" max="14600" width="9.21875" style="1058" customWidth="1"/>
    <col min="14601" max="14602" width="6.77734375" style="1058" customWidth="1"/>
    <col min="14603" max="14603" width="9.21875" style="1058" customWidth="1"/>
    <col min="14604" max="14604" width="6.77734375" style="1058" customWidth="1"/>
    <col min="14605" max="14605" width="7.21875" style="1058" customWidth="1"/>
    <col min="14606" max="14606" width="9.21875" style="1058" customWidth="1"/>
    <col min="14607" max="14608" width="6.77734375" style="1058" customWidth="1"/>
    <col min="14609" max="14609" width="9.21875" style="1058" customWidth="1"/>
    <col min="14610" max="14611" width="6.77734375" style="1058" customWidth="1"/>
    <col min="14612" max="14612" width="9.21875" style="1058" customWidth="1"/>
    <col min="14613" max="14614" width="6.77734375" style="1058" customWidth="1"/>
    <col min="14615" max="14848" width="10.77734375" style="1058"/>
    <col min="14849" max="14849" width="9" style="1058" customWidth="1"/>
    <col min="14850" max="14850" width="9.44140625" style="1058" customWidth="1"/>
    <col min="14851" max="14851" width="6.77734375" style="1058" customWidth="1"/>
    <col min="14852" max="14852" width="7.88671875" style="1058" customWidth="1"/>
    <col min="14853" max="14853" width="10.33203125" style="1058" customWidth="1"/>
    <col min="14854" max="14854" width="6.77734375" style="1058" customWidth="1"/>
    <col min="14855" max="14855" width="7.21875" style="1058" customWidth="1"/>
    <col min="14856" max="14856" width="9.21875" style="1058" customWidth="1"/>
    <col min="14857" max="14858" width="6.77734375" style="1058" customWidth="1"/>
    <col min="14859" max="14859" width="9.21875" style="1058" customWidth="1"/>
    <col min="14860" max="14860" width="6.77734375" style="1058" customWidth="1"/>
    <col min="14861" max="14861" width="7.21875" style="1058" customWidth="1"/>
    <col min="14862" max="14862" width="9.21875" style="1058" customWidth="1"/>
    <col min="14863" max="14864" width="6.77734375" style="1058" customWidth="1"/>
    <col min="14865" max="14865" width="9.21875" style="1058" customWidth="1"/>
    <col min="14866" max="14867" width="6.77734375" style="1058" customWidth="1"/>
    <col min="14868" max="14868" width="9.21875" style="1058" customWidth="1"/>
    <col min="14869" max="14870" width="6.77734375" style="1058" customWidth="1"/>
    <col min="14871" max="15104" width="10.77734375" style="1058"/>
    <col min="15105" max="15105" width="9" style="1058" customWidth="1"/>
    <col min="15106" max="15106" width="9.44140625" style="1058" customWidth="1"/>
    <col min="15107" max="15107" width="6.77734375" style="1058" customWidth="1"/>
    <col min="15108" max="15108" width="7.88671875" style="1058" customWidth="1"/>
    <col min="15109" max="15109" width="10.33203125" style="1058" customWidth="1"/>
    <col min="15110" max="15110" width="6.77734375" style="1058" customWidth="1"/>
    <col min="15111" max="15111" width="7.21875" style="1058" customWidth="1"/>
    <col min="15112" max="15112" width="9.21875" style="1058" customWidth="1"/>
    <col min="15113" max="15114" width="6.77734375" style="1058" customWidth="1"/>
    <col min="15115" max="15115" width="9.21875" style="1058" customWidth="1"/>
    <col min="15116" max="15116" width="6.77734375" style="1058" customWidth="1"/>
    <col min="15117" max="15117" width="7.21875" style="1058" customWidth="1"/>
    <col min="15118" max="15118" width="9.21875" style="1058" customWidth="1"/>
    <col min="15119" max="15120" width="6.77734375" style="1058" customWidth="1"/>
    <col min="15121" max="15121" width="9.21875" style="1058" customWidth="1"/>
    <col min="15122" max="15123" width="6.77734375" style="1058" customWidth="1"/>
    <col min="15124" max="15124" width="9.21875" style="1058" customWidth="1"/>
    <col min="15125" max="15126" width="6.77734375" style="1058" customWidth="1"/>
    <col min="15127" max="15360" width="10.77734375" style="1058"/>
    <col min="15361" max="15361" width="9" style="1058" customWidth="1"/>
    <col min="15362" max="15362" width="9.44140625" style="1058" customWidth="1"/>
    <col min="15363" max="15363" width="6.77734375" style="1058" customWidth="1"/>
    <col min="15364" max="15364" width="7.88671875" style="1058" customWidth="1"/>
    <col min="15365" max="15365" width="10.33203125" style="1058" customWidth="1"/>
    <col min="15366" max="15366" width="6.77734375" style="1058" customWidth="1"/>
    <col min="15367" max="15367" width="7.21875" style="1058" customWidth="1"/>
    <col min="15368" max="15368" width="9.21875" style="1058" customWidth="1"/>
    <col min="15369" max="15370" width="6.77734375" style="1058" customWidth="1"/>
    <col min="15371" max="15371" width="9.21875" style="1058" customWidth="1"/>
    <col min="15372" max="15372" width="6.77734375" style="1058" customWidth="1"/>
    <col min="15373" max="15373" width="7.21875" style="1058" customWidth="1"/>
    <col min="15374" max="15374" width="9.21875" style="1058" customWidth="1"/>
    <col min="15375" max="15376" width="6.77734375" style="1058" customWidth="1"/>
    <col min="15377" max="15377" width="9.21875" style="1058" customWidth="1"/>
    <col min="15378" max="15379" width="6.77734375" style="1058" customWidth="1"/>
    <col min="15380" max="15380" width="9.21875" style="1058" customWidth="1"/>
    <col min="15381" max="15382" width="6.77734375" style="1058" customWidth="1"/>
    <col min="15383" max="15616" width="10.77734375" style="1058"/>
    <col min="15617" max="15617" width="9" style="1058" customWidth="1"/>
    <col min="15618" max="15618" width="9.44140625" style="1058" customWidth="1"/>
    <col min="15619" max="15619" width="6.77734375" style="1058" customWidth="1"/>
    <col min="15620" max="15620" width="7.88671875" style="1058" customWidth="1"/>
    <col min="15621" max="15621" width="10.33203125" style="1058" customWidth="1"/>
    <col min="15622" max="15622" width="6.77734375" style="1058" customWidth="1"/>
    <col min="15623" max="15623" width="7.21875" style="1058" customWidth="1"/>
    <col min="15624" max="15624" width="9.21875" style="1058" customWidth="1"/>
    <col min="15625" max="15626" width="6.77734375" style="1058" customWidth="1"/>
    <col min="15627" max="15627" width="9.21875" style="1058" customWidth="1"/>
    <col min="15628" max="15628" width="6.77734375" style="1058" customWidth="1"/>
    <col min="15629" max="15629" width="7.21875" style="1058" customWidth="1"/>
    <col min="15630" max="15630" width="9.21875" style="1058" customWidth="1"/>
    <col min="15631" max="15632" width="6.77734375" style="1058" customWidth="1"/>
    <col min="15633" max="15633" width="9.21875" style="1058" customWidth="1"/>
    <col min="15634" max="15635" width="6.77734375" style="1058" customWidth="1"/>
    <col min="15636" max="15636" width="9.21875" style="1058" customWidth="1"/>
    <col min="15637" max="15638" width="6.77734375" style="1058" customWidth="1"/>
    <col min="15639" max="15872" width="10.77734375" style="1058"/>
    <col min="15873" max="15873" width="9" style="1058" customWidth="1"/>
    <col min="15874" max="15874" width="9.44140625" style="1058" customWidth="1"/>
    <col min="15875" max="15875" width="6.77734375" style="1058" customWidth="1"/>
    <col min="15876" max="15876" width="7.88671875" style="1058" customWidth="1"/>
    <col min="15877" max="15877" width="10.33203125" style="1058" customWidth="1"/>
    <col min="15878" max="15878" width="6.77734375" style="1058" customWidth="1"/>
    <col min="15879" max="15879" width="7.21875" style="1058" customWidth="1"/>
    <col min="15880" max="15880" width="9.21875" style="1058" customWidth="1"/>
    <col min="15881" max="15882" width="6.77734375" style="1058" customWidth="1"/>
    <col min="15883" max="15883" width="9.21875" style="1058" customWidth="1"/>
    <col min="15884" max="15884" width="6.77734375" style="1058" customWidth="1"/>
    <col min="15885" max="15885" width="7.21875" style="1058" customWidth="1"/>
    <col min="15886" max="15886" width="9.21875" style="1058" customWidth="1"/>
    <col min="15887" max="15888" width="6.77734375" style="1058" customWidth="1"/>
    <col min="15889" max="15889" width="9.21875" style="1058" customWidth="1"/>
    <col min="15890" max="15891" width="6.77734375" style="1058" customWidth="1"/>
    <col min="15892" max="15892" width="9.21875" style="1058" customWidth="1"/>
    <col min="15893" max="15894" width="6.77734375" style="1058" customWidth="1"/>
    <col min="15895" max="16128" width="10.77734375" style="1058"/>
    <col min="16129" max="16129" width="9" style="1058" customWidth="1"/>
    <col min="16130" max="16130" width="9.44140625" style="1058" customWidth="1"/>
    <col min="16131" max="16131" width="6.77734375" style="1058" customWidth="1"/>
    <col min="16132" max="16132" width="7.88671875" style="1058" customWidth="1"/>
    <col min="16133" max="16133" width="10.33203125" style="1058" customWidth="1"/>
    <col min="16134" max="16134" width="6.77734375" style="1058" customWidth="1"/>
    <col min="16135" max="16135" width="7.21875" style="1058" customWidth="1"/>
    <col min="16136" max="16136" width="9.21875" style="1058" customWidth="1"/>
    <col min="16137" max="16138" width="6.77734375" style="1058" customWidth="1"/>
    <col min="16139" max="16139" width="9.21875" style="1058" customWidth="1"/>
    <col min="16140" max="16140" width="6.77734375" style="1058" customWidth="1"/>
    <col min="16141" max="16141" width="7.21875" style="1058" customWidth="1"/>
    <col min="16142" max="16142" width="9.21875" style="1058" customWidth="1"/>
    <col min="16143" max="16144" width="6.77734375" style="1058" customWidth="1"/>
    <col min="16145" max="16145" width="9.21875" style="1058" customWidth="1"/>
    <col min="16146" max="16147" width="6.77734375" style="1058" customWidth="1"/>
    <col min="16148" max="16148" width="9.21875" style="1058" customWidth="1"/>
    <col min="16149" max="16150" width="6.77734375" style="1058" customWidth="1"/>
    <col min="16151" max="16384" width="10.77734375" style="1058"/>
  </cols>
  <sheetData>
    <row r="1" spans="2:22" ht="25.5" customHeight="1" thickBot="1">
      <c r="B1" s="1257" t="s">
        <v>538</v>
      </c>
      <c r="C1" s="1257"/>
      <c r="D1" s="1257"/>
      <c r="E1" s="1257"/>
      <c r="F1" s="1257"/>
      <c r="G1" s="1257"/>
      <c r="H1" s="1257"/>
      <c r="I1" s="1257"/>
      <c r="J1" s="1257"/>
      <c r="K1" s="1257"/>
      <c r="L1" s="1257"/>
      <c r="M1" s="1257"/>
      <c r="N1" s="1257"/>
      <c r="O1" s="1257"/>
      <c r="P1" s="1257"/>
      <c r="Q1" s="1257"/>
      <c r="R1" s="1257"/>
      <c r="S1" s="1257"/>
      <c r="T1" s="1257"/>
      <c r="U1" s="1257"/>
      <c r="V1" s="1257"/>
    </row>
    <row r="2" spans="2:22" ht="12.45" customHeight="1">
      <c r="B2" s="1106" t="s">
        <v>539</v>
      </c>
      <c r="C2" s="1107"/>
      <c r="D2" s="1107"/>
      <c r="E2" s="1108" t="s">
        <v>44</v>
      </c>
      <c r="F2" s="1109" t="s">
        <v>540</v>
      </c>
      <c r="G2" s="1107"/>
      <c r="H2" s="1109" t="s">
        <v>541</v>
      </c>
      <c r="I2" s="1107"/>
      <c r="J2" s="1110" t="s">
        <v>542</v>
      </c>
      <c r="K2" s="1107"/>
      <c r="L2" s="1107"/>
      <c r="M2" s="1111"/>
      <c r="N2" s="1111"/>
      <c r="O2" s="1112" t="s">
        <v>543</v>
      </c>
      <c r="P2" s="1113"/>
      <c r="Q2" s="1113"/>
      <c r="R2" s="1114"/>
      <c r="S2" s="1115"/>
      <c r="T2" s="1116"/>
      <c r="U2" s="1116"/>
      <c r="V2" s="1115"/>
    </row>
    <row r="3" spans="2:22" ht="21" customHeight="1" thickBot="1">
      <c r="B3" s="1117"/>
      <c r="C3" s="1118"/>
      <c r="D3" s="1118"/>
      <c r="E3" s="1119"/>
      <c r="F3" s="1120">
        <f>$H$3+$H$63+$H$123+$H$183+$H$243+$H$303+$H$363+$H$423</f>
        <v>0</v>
      </c>
      <c r="G3" s="1121"/>
      <c r="H3" s="1120">
        <f>+C7+F23+F35+F45+I52+I28+I21+I15+I7+L7+L15+L28+L40+O51+O40+O22+O7+R7+R24+R33+R41+R53+U38+U18+U7+L52</f>
        <v>0</v>
      </c>
      <c r="I3" s="1118"/>
      <c r="J3" s="1258"/>
      <c r="K3" s="1259"/>
      <c r="L3" s="1259"/>
      <c r="M3" s="1259"/>
      <c r="N3" s="1260"/>
      <c r="O3" s="1261"/>
      <c r="P3" s="1259"/>
      <c r="Q3" s="1259"/>
      <c r="R3" s="1262"/>
      <c r="S3" s="1263"/>
      <c r="T3" s="1264"/>
      <c r="U3" s="1264"/>
      <c r="V3" s="1264"/>
    </row>
    <row r="4" spans="2:22" ht="6" customHeight="1" thickBot="1">
      <c r="B4" s="1116"/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116"/>
      <c r="Q4" s="1116"/>
      <c r="R4" s="1116"/>
      <c r="S4" s="1265"/>
      <c r="T4" s="1265"/>
      <c r="U4" s="1265"/>
      <c r="V4" s="1265"/>
    </row>
    <row r="5" spans="2:22" ht="12.45" customHeight="1">
      <c r="B5" s="1122" t="s">
        <v>544</v>
      </c>
      <c r="C5" s="1123"/>
      <c r="D5" s="1124"/>
      <c r="E5" s="1125"/>
      <c r="F5" s="1126"/>
      <c r="G5" s="1127"/>
      <c r="H5" s="1128" t="s">
        <v>545</v>
      </c>
      <c r="I5" s="1123"/>
      <c r="J5" s="1123"/>
      <c r="K5" s="1128" t="s">
        <v>546</v>
      </c>
      <c r="L5" s="1123"/>
      <c r="M5" s="1124"/>
      <c r="N5" s="1129" t="s">
        <v>547</v>
      </c>
      <c r="O5" s="1123"/>
      <c r="P5" s="1123"/>
      <c r="Q5" s="1128" t="s">
        <v>548</v>
      </c>
      <c r="R5" s="1123"/>
      <c r="S5" s="1124"/>
      <c r="T5" s="1129" t="s">
        <v>549</v>
      </c>
      <c r="U5" s="1123"/>
      <c r="V5" s="1130"/>
    </row>
    <row r="6" spans="2:22" ht="12.45" customHeight="1">
      <c r="B6" s="1131"/>
      <c r="C6" s="1132">
        <f>SUM(C10:C55)+SUM(F5:F20)</f>
        <v>82990</v>
      </c>
      <c r="D6" s="1133"/>
      <c r="E6" s="1134"/>
      <c r="F6" s="1076"/>
      <c r="G6" s="1077"/>
      <c r="H6" s="1135"/>
      <c r="I6" s="1136">
        <f>SUM(I8:I12)</f>
        <v>5190</v>
      </c>
      <c r="J6" s="1137"/>
      <c r="K6" s="1135"/>
      <c r="L6" s="1136">
        <f>SUM(L8:L12)</f>
        <v>1330</v>
      </c>
      <c r="M6" s="1138"/>
      <c r="N6" s="1139"/>
      <c r="O6" s="1136">
        <f>SUM(O8:O19)</f>
        <v>10100</v>
      </c>
      <c r="P6" s="1137"/>
      <c r="Q6" s="1135"/>
      <c r="R6" s="1136">
        <f>SUM(R8:R21)</f>
        <v>11620</v>
      </c>
      <c r="S6" s="1138"/>
      <c r="T6" s="1139"/>
      <c r="U6" s="1136">
        <f>SUM(U8:U15)</f>
        <v>1860</v>
      </c>
      <c r="V6" s="1140"/>
    </row>
    <row r="7" spans="2:22" ht="12.45" customHeight="1" thickBot="1">
      <c r="B7" s="1141" t="s">
        <v>550</v>
      </c>
      <c r="C7" s="1063">
        <f>+C8+C9</f>
        <v>0</v>
      </c>
      <c r="D7" s="1064"/>
      <c r="E7" s="1134"/>
      <c r="F7" s="1076"/>
      <c r="G7" s="1077"/>
      <c r="H7" s="1142" t="s">
        <v>550</v>
      </c>
      <c r="I7" s="1065">
        <f>SUM(J8:J12)</f>
        <v>0</v>
      </c>
      <c r="J7" s="1066"/>
      <c r="K7" s="1142" t="s">
        <v>550</v>
      </c>
      <c r="L7" s="1065">
        <f>SUM(M8:M12)</f>
        <v>0</v>
      </c>
      <c r="M7" s="1067"/>
      <c r="N7" s="1143" t="s">
        <v>550</v>
      </c>
      <c r="O7" s="1065">
        <f>SUM(P8:P19)</f>
        <v>0</v>
      </c>
      <c r="P7" s="1066"/>
      <c r="Q7" s="1142" t="s">
        <v>550</v>
      </c>
      <c r="R7" s="1065">
        <f>SUM(S8:S21)</f>
        <v>0</v>
      </c>
      <c r="S7" s="1067"/>
      <c r="T7" s="1143" t="s">
        <v>550</v>
      </c>
      <c r="U7" s="1065">
        <f>SUM(V8:V15)</f>
        <v>0</v>
      </c>
      <c r="V7" s="1068"/>
    </row>
    <row r="8" spans="2:22" ht="12.45" customHeight="1">
      <c r="B8" s="1144" t="s">
        <v>205</v>
      </c>
      <c r="C8" s="1255">
        <f>SUM(D10:D55)</f>
        <v>0</v>
      </c>
      <c r="D8" s="1256"/>
      <c r="E8" s="1134"/>
      <c r="F8" s="1076"/>
      <c r="G8" s="1077"/>
      <c r="H8" s="1145" t="s">
        <v>244</v>
      </c>
      <c r="I8" s="1069">
        <v>2350</v>
      </c>
      <c r="J8" s="1070">
        <f>配布数!$D$155</f>
        <v>0</v>
      </c>
      <c r="K8" s="1071" t="s">
        <v>297</v>
      </c>
      <c r="L8" s="1069">
        <v>600</v>
      </c>
      <c r="M8" s="1070">
        <f>配布数!$D$242</f>
        <v>0</v>
      </c>
      <c r="N8" s="1071" t="s">
        <v>330</v>
      </c>
      <c r="O8" s="1069">
        <v>1770</v>
      </c>
      <c r="P8" s="1070">
        <f>配布数!$D$312</f>
        <v>0</v>
      </c>
      <c r="Q8" s="1071" t="s">
        <v>387</v>
      </c>
      <c r="R8" s="1069">
        <v>2400</v>
      </c>
      <c r="S8" s="1072">
        <f>配布数!$D$400</f>
        <v>0</v>
      </c>
      <c r="T8" s="1071" t="s">
        <v>445</v>
      </c>
      <c r="U8" s="1069">
        <v>590</v>
      </c>
      <c r="V8" s="1073">
        <f>配布数!$D$473</f>
        <v>0</v>
      </c>
    </row>
    <row r="9" spans="2:22" ht="12.45" customHeight="1" thickBot="1">
      <c r="B9" s="1146" t="s">
        <v>207</v>
      </c>
      <c r="C9" s="1266">
        <f>SUM(G5:G20)</f>
        <v>0</v>
      </c>
      <c r="D9" s="1267"/>
      <c r="E9" s="1134"/>
      <c r="F9" s="1076"/>
      <c r="G9" s="1076"/>
      <c r="H9" s="1145" t="s">
        <v>246</v>
      </c>
      <c r="I9" s="1069">
        <v>1460</v>
      </c>
      <c r="J9" s="1070">
        <f>配布数!$D$156</f>
        <v>0</v>
      </c>
      <c r="K9" s="1071" t="s">
        <v>299</v>
      </c>
      <c r="L9" s="1069">
        <v>730</v>
      </c>
      <c r="M9" s="1070">
        <f>配布数!$D$243</f>
        <v>0</v>
      </c>
      <c r="N9" s="1071" t="s">
        <v>332</v>
      </c>
      <c r="O9" s="1069">
        <v>2810</v>
      </c>
      <c r="P9" s="1070">
        <f>配布数!$D$313</f>
        <v>0</v>
      </c>
      <c r="Q9" s="1071" t="s">
        <v>389</v>
      </c>
      <c r="R9" s="1069">
        <v>1150</v>
      </c>
      <c r="S9" s="1072">
        <f>配布数!$D$401</f>
        <v>0</v>
      </c>
      <c r="T9" s="1071" t="s">
        <v>447</v>
      </c>
      <c r="U9" s="1069">
        <v>390</v>
      </c>
      <c r="V9" s="1073">
        <f>配布数!$D$474</f>
        <v>0</v>
      </c>
    </row>
    <row r="10" spans="2:22" ht="12.45" customHeight="1">
      <c r="B10" s="1147" t="s">
        <v>66</v>
      </c>
      <c r="C10" s="1076">
        <v>1670</v>
      </c>
      <c r="D10" s="1077">
        <f>配布数!$D$8</f>
        <v>0</v>
      </c>
      <c r="E10" s="1145" t="s">
        <v>198</v>
      </c>
      <c r="F10" s="1076">
        <v>1670</v>
      </c>
      <c r="G10" s="1077">
        <f>配布数!$G$42</f>
        <v>0</v>
      </c>
      <c r="H10" s="1145" t="s">
        <v>248</v>
      </c>
      <c r="I10" s="1069">
        <v>1380</v>
      </c>
      <c r="J10" s="1070">
        <f>配布数!$D$157</f>
        <v>0</v>
      </c>
      <c r="K10" s="1078"/>
      <c r="L10" s="1079"/>
      <c r="M10" s="1080"/>
      <c r="N10" s="1071" t="s">
        <v>334</v>
      </c>
      <c r="O10" s="1069">
        <v>1850</v>
      </c>
      <c r="P10" s="1070">
        <f>配布数!$D$314</f>
        <v>0</v>
      </c>
      <c r="Q10" s="1071" t="s">
        <v>391</v>
      </c>
      <c r="R10" s="1069">
        <v>1750</v>
      </c>
      <c r="S10" s="1072">
        <f>配布数!$D$402</f>
        <v>0</v>
      </c>
      <c r="T10" s="1071" t="s">
        <v>449</v>
      </c>
      <c r="U10" s="1069">
        <v>510</v>
      </c>
      <c r="V10" s="1073">
        <f>配布数!$D$475</f>
        <v>0</v>
      </c>
    </row>
    <row r="11" spans="2:22" ht="12.45" customHeight="1">
      <c r="B11" s="1147" t="s">
        <v>68</v>
      </c>
      <c r="C11" s="1076">
        <v>1690</v>
      </c>
      <c r="D11" s="1077">
        <f>配布数!$D$9</f>
        <v>0</v>
      </c>
      <c r="E11" s="1145" t="s">
        <v>200</v>
      </c>
      <c r="F11" s="1076">
        <v>2070</v>
      </c>
      <c r="G11" s="1077">
        <f>配布数!$G$43</f>
        <v>0</v>
      </c>
      <c r="H11" s="1145"/>
      <c r="I11" s="1074"/>
      <c r="J11" s="1075"/>
      <c r="K11" s="1078"/>
      <c r="L11" s="1079"/>
      <c r="M11" s="1080"/>
      <c r="N11" s="1071" t="s">
        <v>336</v>
      </c>
      <c r="O11" s="1069">
        <v>930</v>
      </c>
      <c r="P11" s="1070">
        <f>配布数!$D$315</f>
        <v>0</v>
      </c>
      <c r="Q11" s="1071" t="s">
        <v>393</v>
      </c>
      <c r="R11" s="1069">
        <v>1300</v>
      </c>
      <c r="S11" s="1072">
        <f>配布数!$D$403</f>
        <v>0</v>
      </c>
      <c r="T11" s="1071" t="s">
        <v>451</v>
      </c>
      <c r="U11" s="1069">
        <v>370</v>
      </c>
      <c r="V11" s="1073">
        <f>配布数!$D$476</f>
        <v>0</v>
      </c>
    </row>
    <row r="12" spans="2:22" ht="12.45" customHeight="1" thickBot="1">
      <c r="B12" s="1147" t="s">
        <v>70</v>
      </c>
      <c r="C12" s="1076">
        <v>760</v>
      </c>
      <c r="D12" s="1077">
        <f>配布数!$D$10</f>
        <v>0</v>
      </c>
      <c r="E12" s="1145" t="s">
        <v>202</v>
      </c>
      <c r="F12" s="1076">
        <v>1040</v>
      </c>
      <c r="G12" s="1077">
        <f>配布数!$G$44</f>
        <v>0</v>
      </c>
      <c r="H12" s="1148"/>
      <c r="I12" s="1079"/>
      <c r="J12" s="1080"/>
      <c r="K12" s="1078"/>
      <c r="L12" s="1079"/>
      <c r="M12" s="1080"/>
      <c r="N12" s="1071" t="s">
        <v>338</v>
      </c>
      <c r="O12" s="1069">
        <v>1020</v>
      </c>
      <c r="P12" s="1070">
        <f>配布数!$D$316</f>
        <v>0</v>
      </c>
      <c r="Q12" s="1071" t="s">
        <v>395</v>
      </c>
      <c r="R12" s="1069">
        <v>860</v>
      </c>
      <c r="S12" s="1072">
        <f>配布数!$D$404</f>
        <v>0</v>
      </c>
      <c r="T12" s="1078"/>
      <c r="U12" s="1079"/>
      <c r="V12" s="1081"/>
    </row>
    <row r="13" spans="2:22" ht="12.45" customHeight="1">
      <c r="B13" s="1147" t="s">
        <v>71</v>
      </c>
      <c r="C13" s="1076">
        <v>1160</v>
      </c>
      <c r="D13" s="1077">
        <f>配布数!$D$11</f>
        <v>0</v>
      </c>
      <c r="E13" s="1145"/>
      <c r="F13" s="1061"/>
      <c r="G13" s="1062"/>
      <c r="H13" s="1128" t="s">
        <v>250</v>
      </c>
      <c r="I13" s="1123"/>
      <c r="J13" s="1123"/>
      <c r="K13" s="1128" t="s">
        <v>551</v>
      </c>
      <c r="L13" s="1123"/>
      <c r="M13" s="1124"/>
      <c r="N13" s="1082" t="s">
        <v>340</v>
      </c>
      <c r="O13" s="1069">
        <v>1720</v>
      </c>
      <c r="P13" s="1070">
        <f>配布数!$D$317</f>
        <v>0</v>
      </c>
      <c r="Q13" s="1071" t="s">
        <v>397</v>
      </c>
      <c r="R13" s="1069">
        <v>450</v>
      </c>
      <c r="S13" s="1072">
        <f>配布数!$D$405</f>
        <v>0</v>
      </c>
      <c r="T13" s="1078"/>
      <c r="U13" s="1079"/>
      <c r="V13" s="1081"/>
    </row>
    <row r="14" spans="2:22" ht="12.45" customHeight="1">
      <c r="B14" s="1147" t="s">
        <v>75</v>
      </c>
      <c r="C14" s="1076">
        <v>830</v>
      </c>
      <c r="D14" s="1077">
        <f>配布数!$D$12</f>
        <v>0</v>
      </c>
      <c r="E14" s="1145"/>
      <c r="F14" s="1061"/>
      <c r="G14" s="1062"/>
      <c r="H14" s="1135"/>
      <c r="I14" s="1136">
        <f>SUM(I16:I18)</f>
        <v>3290</v>
      </c>
      <c r="J14" s="1137"/>
      <c r="K14" s="1135"/>
      <c r="L14" s="1136">
        <f>SUM(L16:L24)</f>
        <v>6900</v>
      </c>
      <c r="M14" s="1138"/>
      <c r="N14" s="1082"/>
      <c r="O14" s="1069"/>
      <c r="P14" s="1070"/>
      <c r="Q14" s="1071" t="s">
        <v>400</v>
      </c>
      <c r="R14" s="1069">
        <v>1140</v>
      </c>
      <c r="S14" s="1072">
        <f>配布数!$D$406</f>
        <v>0</v>
      </c>
      <c r="T14" s="1078"/>
      <c r="U14" s="1079"/>
      <c r="V14" s="1081"/>
    </row>
    <row r="15" spans="2:22" ht="12.45" customHeight="1" thickBot="1">
      <c r="B15" s="1147" t="s">
        <v>78</v>
      </c>
      <c r="C15" s="1076">
        <v>3370</v>
      </c>
      <c r="D15" s="1077">
        <f>配布数!$D$13</f>
        <v>0</v>
      </c>
      <c r="E15" s="1145"/>
      <c r="F15" s="1061"/>
      <c r="G15" s="1062"/>
      <c r="H15" s="1142" t="s">
        <v>550</v>
      </c>
      <c r="I15" s="1065">
        <f>SUM(J16:J18)</f>
        <v>0</v>
      </c>
      <c r="J15" s="1066"/>
      <c r="K15" s="1142" t="s">
        <v>550</v>
      </c>
      <c r="L15" s="1065">
        <f>SUM(M16:M24)</f>
        <v>0</v>
      </c>
      <c r="M15" s="1067"/>
      <c r="N15" s="1082"/>
      <c r="O15" s="1069"/>
      <c r="P15" s="1070"/>
      <c r="Q15" s="1071" t="s">
        <v>402</v>
      </c>
      <c r="R15" s="1069">
        <v>430</v>
      </c>
      <c r="S15" s="1072">
        <f>配布数!$D$407</f>
        <v>0</v>
      </c>
      <c r="T15" s="1078"/>
      <c r="U15" s="1079"/>
      <c r="V15" s="1081"/>
    </row>
    <row r="16" spans="2:22" ht="12.45" customHeight="1">
      <c r="B16" s="1147" t="s">
        <v>80</v>
      </c>
      <c r="C16" s="1076">
        <v>1660</v>
      </c>
      <c r="D16" s="1077">
        <f>配布数!$D$15</f>
        <v>0</v>
      </c>
      <c r="E16" s="1145"/>
      <c r="F16" s="1061"/>
      <c r="G16" s="1062"/>
      <c r="H16" s="1145" t="s">
        <v>251</v>
      </c>
      <c r="I16" s="1069">
        <v>3290</v>
      </c>
      <c r="J16" s="1070">
        <f>配布数!$D$167</f>
        <v>0</v>
      </c>
      <c r="K16" s="1071" t="s">
        <v>302</v>
      </c>
      <c r="L16" s="1069">
        <v>1950</v>
      </c>
      <c r="M16" s="1070">
        <f>配布数!$D$254</f>
        <v>0</v>
      </c>
      <c r="N16" s="1071"/>
      <c r="O16" s="1074"/>
      <c r="P16" s="1075"/>
      <c r="Q16" s="1071" t="s">
        <v>404</v>
      </c>
      <c r="R16" s="1069">
        <v>1460</v>
      </c>
      <c r="S16" s="1072">
        <f>配布数!$D$408</f>
        <v>0</v>
      </c>
      <c r="T16" s="1128" t="s">
        <v>552</v>
      </c>
      <c r="U16" s="1123"/>
      <c r="V16" s="1130"/>
    </row>
    <row r="17" spans="2:22" ht="12.45" customHeight="1">
      <c r="B17" s="1147" t="s">
        <v>83</v>
      </c>
      <c r="C17" s="1076">
        <v>1850</v>
      </c>
      <c r="D17" s="1077">
        <f>配布数!$D$16</f>
        <v>0</v>
      </c>
      <c r="E17" s="1145"/>
      <c r="F17" s="1061"/>
      <c r="G17" s="1062"/>
      <c r="H17" s="1145"/>
      <c r="I17" s="1074"/>
      <c r="J17" s="1075"/>
      <c r="K17" s="1071" t="s">
        <v>304</v>
      </c>
      <c r="L17" s="1069">
        <v>1390</v>
      </c>
      <c r="M17" s="1070">
        <f>配布数!$D$255</f>
        <v>0</v>
      </c>
      <c r="N17" s="1071"/>
      <c r="O17" s="1074"/>
      <c r="P17" s="1075"/>
      <c r="Q17" s="1071" t="s">
        <v>406</v>
      </c>
      <c r="R17" s="1069">
        <v>680</v>
      </c>
      <c r="S17" s="1072">
        <f>配布数!$D$409</f>
        <v>0</v>
      </c>
      <c r="T17" s="1135"/>
      <c r="U17" s="1136">
        <f>SUM(U19:U35)</f>
        <v>460</v>
      </c>
      <c r="V17" s="1140"/>
    </row>
    <row r="18" spans="2:22" ht="12.45" customHeight="1" thickBot="1">
      <c r="B18" s="1147" t="s">
        <v>86</v>
      </c>
      <c r="C18" s="1076">
        <v>1140</v>
      </c>
      <c r="D18" s="1077">
        <f>配布数!$D$17</f>
        <v>0</v>
      </c>
      <c r="E18" s="1145"/>
      <c r="F18" s="1076"/>
      <c r="G18" s="1077"/>
      <c r="H18" s="1148"/>
      <c r="I18" s="1079"/>
      <c r="J18" s="1080"/>
      <c r="K18" s="1071" t="s">
        <v>306</v>
      </c>
      <c r="L18" s="1069">
        <v>1180</v>
      </c>
      <c r="M18" s="1070">
        <f>配布数!$D$256</f>
        <v>0</v>
      </c>
      <c r="N18" s="1078"/>
      <c r="O18" s="1079"/>
      <c r="P18" s="1080"/>
      <c r="Q18" s="1071"/>
      <c r="R18" s="1069"/>
      <c r="S18" s="1072"/>
      <c r="T18" s="1142" t="s">
        <v>550</v>
      </c>
      <c r="U18" s="1065">
        <f>SUM(V19:V35)</f>
        <v>0</v>
      </c>
      <c r="V18" s="1068"/>
    </row>
    <row r="19" spans="2:22" ht="12.45" customHeight="1" thickBot="1">
      <c r="B19" s="1147" t="s">
        <v>88</v>
      </c>
      <c r="C19" s="1076">
        <v>2050</v>
      </c>
      <c r="D19" s="1077">
        <f>配布数!$D$18</f>
        <v>0</v>
      </c>
      <c r="E19" s="1145"/>
      <c r="F19" s="1076"/>
      <c r="G19" s="1077"/>
      <c r="H19" s="1128" t="s">
        <v>553</v>
      </c>
      <c r="I19" s="1123"/>
      <c r="J19" s="1124"/>
      <c r="K19" s="1082" t="s">
        <v>308</v>
      </c>
      <c r="L19" s="1069">
        <v>1430</v>
      </c>
      <c r="M19" s="1070">
        <f>配布数!$D$257</f>
        <v>0</v>
      </c>
      <c r="N19" s="1078"/>
      <c r="O19" s="1079"/>
      <c r="P19" s="1080"/>
      <c r="Q19" s="1071"/>
      <c r="R19" s="1074"/>
      <c r="S19" s="1095"/>
      <c r="T19" s="1071" t="s">
        <v>461</v>
      </c>
      <c r="U19" s="1069">
        <v>460</v>
      </c>
      <c r="V19" s="1073">
        <f>配布数!$J$498</f>
        <v>0</v>
      </c>
    </row>
    <row r="20" spans="2:22" ht="12.45" customHeight="1" thickBot="1">
      <c r="B20" s="1147" t="s">
        <v>90</v>
      </c>
      <c r="C20" s="1076">
        <v>1940</v>
      </c>
      <c r="D20" s="1077">
        <f>配布数!$D$19</f>
        <v>0</v>
      </c>
      <c r="E20" s="1145"/>
      <c r="F20" s="1076"/>
      <c r="G20" s="1077"/>
      <c r="H20" s="1135"/>
      <c r="I20" s="1136">
        <f>SUM(I22:I25)</f>
        <v>4340</v>
      </c>
      <c r="J20" s="1138"/>
      <c r="K20" s="1082" t="s">
        <v>310</v>
      </c>
      <c r="L20" s="1069">
        <v>950</v>
      </c>
      <c r="M20" s="1070">
        <f>配布数!$D$258</f>
        <v>0</v>
      </c>
      <c r="N20" s="1128" t="s">
        <v>554</v>
      </c>
      <c r="O20" s="1123"/>
      <c r="P20" s="1124"/>
      <c r="Q20" s="1083"/>
      <c r="R20" s="1079"/>
      <c r="S20" s="1084"/>
      <c r="T20" s="1078"/>
      <c r="U20" s="1079"/>
      <c r="V20" s="1081"/>
    </row>
    <row r="21" spans="2:22" ht="12.45" customHeight="1" thickBot="1">
      <c r="B21" s="1147" t="s">
        <v>93</v>
      </c>
      <c r="C21" s="1076">
        <v>2430</v>
      </c>
      <c r="D21" s="1077">
        <f>配布数!$D$20</f>
        <v>0</v>
      </c>
      <c r="E21" s="1128" t="s">
        <v>555</v>
      </c>
      <c r="F21" s="1123"/>
      <c r="G21" s="1124"/>
      <c r="H21" s="1143" t="s">
        <v>550</v>
      </c>
      <c r="I21" s="1065">
        <f>SUM(J22:J25)</f>
        <v>0</v>
      </c>
      <c r="J21" s="1067"/>
      <c r="K21" s="1078"/>
      <c r="L21" s="1079"/>
      <c r="M21" s="1080"/>
      <c r="N21" s="1135"/>
      <c r="O21" s="1136">
        <f>SUM(O23:O37)</f>
        <v>13720</v>
      </c>
      <c r="P21" s="1138"/>
      <c r="Q21" s="1083"/>
      <c r="R21" s="1079"/>
      <c r="S21" s="1084"/>
      <c r="T21" s="1078"/>
      <c r="U21" s="1079"/>
      <c r="V21" s="1081"/>
    </row>
    <row r="22" spans="2:22" ht="12.45" customHeight="1" thickBot="1">
      <c r="B22" s="1147" t="s">
        <v>96</v>
      </c>
      <c r="C22" s="1076">
        <v>1630</v>
      </c>
      <c r="D22" s="1077">
        <f>配布数!$D$21</f>
        <v>0</v>
      </c>
      <c r="E22" s="1135"/>
      <c r="F22" s="1136">
        <f>SUM(F24:F32)</f>
        <v>8240</v>
      </c>
      <c r="G22" s="1138"/>
      <c r="H22" s="1134" t="s">
        <v>254</v>
      </c>
      <c r="I22" s="1069">
        <v>2280</v>
      </c>
      <c r="J22" s="1070">
        <f>配布数!$D$178</f>
        <v>0</v>
      </c>
      <c r="K22" s="1078"/>
      <c r="L22" s="1079"/>
      <c r="M22" s="1080"/>
      <c r="N22" s="1142" t="s">
        <v>550</v>
      </c>
      <c r="O22" s="1065">
        <f>SUM(P23:P37)</f>
        <v>0</v>
      </c>
      <c r="P22" s="1066"/>
      <c r="Q22" s="1128" t="s">
        <v>556</v>
      </c>
      <c r="R22" s="1123"/>
      <c r="S22" s="1124"/>
      <c r="T22" s="1083"/>
      <c r="U22" s="1079"/>
      <c r="V22" s="1081"/>
    </row>
    <row r="23" spans="2:22" ht="12.45" customHeight="1" thickBot="1">
      <c r="B23" s="1147" t="s">
        <v>100</v>
      </c>
      <c r="C23" s="1076">
        <v>4210</v>
      </c>
      <c r="D23" s="1077">
        <f>配布数!$D$22</f>
        <v>0</v>
      </c>
      <c r="E23" s="1142" t="s">
        <v>550</v>
      </c>
      <c r="F23" s="1065">
        <f>SUM(G24:G32)</f>
        <v>0</v>
      </c>
      <c r="G23" s="1067"/>
      <c r="H23" s="1145" t="s">
        <v>256</v>
      </c>
      <c r="I23" s="1069">
        <v>790</v>
      </c>
      <c r="J23" s="1070">
        <f>配布数!$D$179</f>
        <v>0</v>
      </c>
      <c r="K23" s="1078"/>
      <c r="L23" s="1079"/>
      <c r="M23" s="1080"/>
      <c r="N23" s="1071" t="s">
        <v>345</v>
      </c>
      <c r="O23" s="1069">
        <v>1870</v>
      </c>
      <c r="P23" s="1070">
        <f>配布数!$D$328</f>
        <v>0</v>
      </c>
      <c r="Q23" s="1135"/>
      <c r="R23" s="1136">
        <f>SUM(R25:R30)</f>
        <v>3080</v>
      </c>
      <c r="S23" s="1138"/>
      <c r="T23" s="1083"/>
      <c r="U23" s="1079"/>
      <c r="V23" s="1081"/>
    </row>
    <row r="24" spans="2:22" ht="12.45" customHeight="1" thickBot="1">
      <c r="B24" s="1147" t="s">
        <v>103</v>
      </c>
      <c r="C24" s="1076">
        <v>2440</v>
      </c>
      <c r="D24" s="1077">
        <f>配布数!$D$25</f>
        <v>0</v>
      </c>
      <c r="E24" s="1145" t="s">
        <v>215</v>
      </c>
      <c r="F24" s="1076">
        <v>1480</v>
      </c>
      <c r="G24" s="1077">
        <f>配布数!$D$108</f>
        <v>0</v>
      </c>
      <c r="H24" s="1145" t="s">
        <v>258</v>
      </c>
      <c r="I24" s="1069">
        <v>1270</v>
      </c>
      <c r="J24" s="1070">
        <f>配布数!$D$180</f>
        <v>0</v>
      </c>
      <c r="K24" s="1078"/>
      <c r="L24" s="1079"/>
      <c r="M24" s="1080"/>
      <c r="N24" s="1071" t="s">
        <v>347</v>
      </c>
      <c r="O24" s="1069">
        <v>1970</v>
      </c>
      <c r="P24" s="1070">
        <f>配布数!$D$329</f>
        <v>0</v>
      </c>
      <c r="Q24" s="1142" t="s">
        <v>550</v>
      </c>
      <c r="R24" s="1065">
        <f>SUM(S25:S30)</f>
        <v>0</v>
      </c>
      <c r="S24" s="1067"/>
      <c r="T24" s="1078"/>
      <c r="U24" s="1079"/>
      <c r="V24" s="1081"/>
    </row>
    <row r="25" spans="2:22" ht="12.45" customHeight="1" thickBot="1">
      <c r="B25" s="1147" t="s">
        <v>107</v>
      </c>
      <c r="C25" s="1076">
        <v>2700</v>
      </c>
      <c r="D25" s="1077">
        <f>配布数!$D$26</f>
        <v>0</v>
      </c>
      <c r="E25" s="1145" t="s">
        <v>217</v>
      </c>
      <c r="F25" s="1076">
        <v>890</v>
      </c>
      <c r="G25" s="1077">
        <f>配布数!$D$109</f>
        <v>0</v>
      </c>
      <c r="H25" s="1148"/>
      <c r="I25" s="1079"/>
      <c r="J25" s="1080"/>
      <c r="K25" s="1078"/>
      <c r="L25" s="1079"/>
      <c r="M25" s="1080"/>
      <c r="N25" s="1071" t="s">
        <v>349</v>
      </c>
      <c r="O25" s="1069">
        <v>1710</v>
      </c>
      <c r="P25" s="1070">
        <f>配布数!$D$330</f>
        <v>0</v>
      </c>
      <c r="Q25" s="1071" t="s">
        <v>411</v>
      </c>
      <c r="R25" s="1069">
        <v>440</v>
      </c>
      <c r="S25" s="1072">
        <f>配布数!$D$420</f>
        <v>0</v>
      </c>
      <c r="T25" s="1078"/>
      <c r="U25" s="1079"/>
      <c r="V25" s="1081"/>
    </row>
    <row r="26" spans="2:22" ht="12.45" customHeight="1">
      <c r="B26" s="1147" t="s">
        <v>111</v>
      </c>
      <c r="C26" s="1076">
        <v>1500</v>
      </c>
      <c r="D26" s="1077">
        <f>配布数!$D$27</f>
        <v>0</v>
      </c>
      <c r="E26" s="1145" t="s">
        <v>219</v>
      </c>
      <c r="F26" s="1076">
        <v>940</v>
      </c>
      <c r="G26" s="1077">
        <f>配布数!$D$110</f>
        <v>0</v>
      </c>
      <c r="H26" s="1128" t="s">
        <v>557</v>
      </c>
      <c r="I26" s="1123"/>
      <c r="J26" s="1123"/>
      <c r="K26" s="1128" t="s">
        <v>558</v>
      </c>
      <c r="L26" s="1123"/>
      <c r="M26" s="1124"/>
      <c r="N26" s="1082" t="s">
        <v>351</v>
      </c>
      <c r="O26" s="1069">
        <v>2640</v>
      </c>
      <c r="P26" s="1070">
        <f>配布数!$D$331</f>
        <v>0</v>
      </c>
      <c r="Q26" s="1071" t="s">
        <v>413</v>
      </c>
      <c r="R26" s="1069">
        <v>930</v>
      </c>
      <c r="S26" s="1072">
        <f>配布数!$D$421</f>
        <v>0</v>
      </c>
      <c r="T26" s="1078"/>
      <c r="U26" s="1079"/>
      <c r="V26" s="1081"/>
    </row>
    <row r="27" spans="2:22" ht="12.45" customHeight="1">
      <c r="B27" s="1147" t="s">
        <v>114</v>
      </c>
      <c r="C27" s="1076">
        <v>1450</v>
      </c>
      <c r="D27" s="1077">
        <f>配布数!$D$28</f>
        <v>0</v>
      </c>
      <c r="E27" s="1145" t="s">
        <v>221</v>
      </c>
      <c r="F27" s="1076">
        <v>1270</v>
      </c>
      <c r="G27" s="1077">
        <f>配布数!$D$111</f>
        <v>0</v>
      </c>
      <c r="H27" s="1135"/>
      <c r="I27" s="1136">
        <f>SUM(I29:I49)</f>
        <v>13200</v>
      </c>
      <c r="J27" s="1137"/>
      <c r="K27" s="1135"/>
      <c r="L27" s="1136">
        <f>SUM(L29:L37)</f>
        <v>3380</v>
      </c>
      <c r="M27" s="1138"/>
      <c r="N27" s="1082" t="s">
        <v>353</v>
      </c>
      <c r="O27" s="1069">
        <v>1450</v>
      </c>
      <c r="P27" s="1070">
        <f>配布数!$D$332</f>
        <v>0</v>
      </c>
      <c r="Q27" s="1071" t="s">
        <v>415</v>
      </c>
      <c r="R27" s="1069">
        <v>930</v>
      </c>
      <c r="S27" s="1072">
        <f>配布数!$D$422</f>
        <v>0</v>
      </c>
      <c r="T27" s="1078"/>
      <c r="U27" s="1079"/>
      <c r="V27" s="1081"/>
    </row>
    <row r="28" spans="2:22" ht="12.45" customHeight="1" thickBot="1">
      <c r="B28" s="1147" t="s">
        <v>116</v>
      </c>
      <c r="C28" s="1076">
        <v>1010</v>
      </c>
      <c r="D28" s="1077">
        <f>配布数!$D$29</f>
        <v>0</v>
      </c>
      <c r="E28" s="1145" t="s">
        <v>223</v>
      </c>
      <c r="F28" s="1076">
        <v>1950</v>
      </c>
      <c r="G28" s="1077">
        <f>配布数!$D$112</f>
        <v>0</v>
      </c>
      <c r="H28" s="1142" t="s">
        <v>550</v>
      </c>
      <c r="I28" s="1065">
        <f>SUM(J29:J49)</f>
        <v>0</v>
      </c>
      <c r="J28" s="1066"/>
      <c r="K28" s="1142" t="s">
        <v>550</v>
      </c>
      <c r="L28" s="1065">
        <f>SUM(M29:M37)</f>
        <v>0</v>
      </c>
      <c r="M28" s="1067"/>
      <c r="N28" s="1082" t="s">
        <v>355</v>
      </c>
      <c r="O28" s="1069">
        <v>630</v>
      </c>
      <c r="P28" s="1070">
        <f>配布数!$D$333</f>
        <v>0</v>
      </c>
      <c r="Q28" s="1071" t="s">
        <v>417</v>
      </c>
      <c r="R28" s="1069">
        <v>780</v>
      </c>
      <c r="S28" s="1072">
        <f>配布数!$D$423</f>
        <v>0</v>
      </c>
      <c r="T28" s="1078"/>
      <c r="U28" s="1079"/>
      <c r="V28" s="1081"/>
    </row>
    <row r="29" spans="2:22" ht="12.45" customHeight="1">
      <c r="B29" s="1147" t="s">
        <v>118</v>
      </c>
      <c r="C29" s="1076">
        <v>1530</v>
      </c>
      <c r="D29" s="1077">
        <f>配布数!$D$30</f>
        <v>0</v>
      </c>
      <c r="E29" s="1145" t="s">
        <v>226</v>
      </c>
      <c r="F29" s="1076">
        <v>1710</v>
      </c>
      <c r="G29" s="1077">
        <f>配布数!$D$113</f>
        <v>0</v>
      </c>
      <c r="H29" s="1145" t="s">
        <v>262</v>
      </c>
      <c r="I29" s="1069">
        <v>3400</v>
      </c>
      <c r="J29" s="1070">
        <f>配布数!$D$205</f>
        <v>0</v>
      </c>
      <c r="K29" s="1071" t="s">
        <v>313</v>
      </c>
      <c r="L29" s="1069">
        <v>2230</v>
      </c>
      <c r="M29" s="1070">
        <f>配布数!$D$267</f>
        <v>0</v>
      </c>
      <c r="N29" s="1071" t="s">
        <v>357</v>
      </c>
      <c r="O29" s="1069">
        <v>1090</v>
      </c>
      <c r="P29" s="1070">
        <f>配布数!$D$334</f>
        <v>0</v>
      </c>
      <c r="Q29" s="1078"/>
      <c r="R29" s="1079"/>
      <c r="S29" s="1084"/>
      <c r="T29" s="1078"/>
      <c r="U29" s="1079"/>
      <c r="V29" s="1081"/>
    </row>
    <row r="30" spans="2:22" ht="12.45" customHeight="1" thickBot="1">
      <c r="B30" s="1147" t="s">
        <v>121</v>
      </c>
      <c r="C30" s="1076">
        <v>1340</v>
      </c>
      <c r="D30" s="1077">
        <f>配布数!$D$31</f>
        <v>0</v>
      </c>
      <c r="E30" s="1145"/>
      <c r="F30" s="1061"/>
      <c r="G30" s="1062"/>
      <c r="H30" s="1145" t="s">
        <v>264</v>
      </c>
      <c r="I30" s="1076">
        <v>2700</v>
      </c>
      <c r="J30" s="1077">
        <f>配布数!$D$206</f>
        <v>0</v>
      </c>
      <c r="K30" s="1071" t="s">
        <v>315</v>
      </c>
      <c r="L30" s="1069">
        <v>1150</v>
      </c>
      <c r="M30" s="1070">
        <f>配布数!$D$268</f>
        <v>0</v>
      </c>
      <c r="N30" s="1071" t="s">
        <v>359</v>
      </c>
      <c r="O30" s="1069">
        <v>700</v>
      </c>
      <c r="P30" s="1070">
        <f>配布数!$D$335</f>
        <v>0</v>
      </c>
      <c r="Q30" s="1078"/>
      <c r="R30" s="1079"/>
      <c r="S30" s="1084"/>
      <c r="T30" s="1078"/>
      <c r="U30" s="1079"/>
      <c r="V30" s="1081"/>
    </row>
    <row r="31" spans="2:22" ht="12.45" customHeight="1">
      <c r="B31" s="1147" t="s">
        <v>123</v>
      </c>
      <c r="C31" s="1076">
        <v>700</v>
      </c>
      <c r="D31" s="1077">
        <f>配布数!$D$32</f>
        <v>0</v>
      </c>
      <c r="E31" s="1148"/>
      <c r="F31" s="1085"/>
      <c r="G31" s="1086"/>
      <c r="H31" s="1145" t="s">
        <v>266</v>
      </c>
      <c r="I31" s="1076">
        <v>1440</v>
      </c>
      <c r="J31" s="1077">
        <f>配布数!$D$207</f>
        <v>0</v>
      </c>
      <c r="K31" s="1071"/>
      <c r="L31" s="1074"/>
      <c r="M31" s="1075"/>
      <c r="N31" s="1087" t="s">
        <v>361</v>
      </c>
      <c r="O31" s="1076">
        <v>1110</v>
      </c>
      <c r="P31" s="1070">
        <f>配布数!$D$336</f>
        <v>0</v>
      </c>
      <c r="Q31" s="1128" t="s">
        <v>559</v>
      </c>
      <c r="R31" s="1123"/>
      <c r="S31" s="1124"/>
      <c r="T31" s="1083"/>
      <c r="U31" s="1079"/>
      <c r="V31" s="1081"/>
    </row>
    <row r="32" spans="2:22" ht="12.45" customHeight="1" thickBot="1">
      <c r="B32" s="1147" t="s">
        <v>125</v>
      </c>
      <c r="C32" s="1076">
        <v>2250</v>
      </c>
      <c r="D32" s="1077">
        <f>配布数!$D$33</f>
        <v>0</v>
      </c>
      <c r="E32" s="1148"/>
      <c r="F32" s="1085"/>
      <c r="G32" s="1086"/>
      <c r="H32" s="1145" t="s">
        <v>268</v>
      </c>
      <c r="I32" s="1076">
        <v>100</v>
      </c>
      <c r="J32" s="1077">
        <f>配布数!$D$208</f>
        <v>0</v>
      </c>
      <c r="K32" s="1087"/>
      <c r="L32" s="1061"/>
      <c r="M32" s="1062"/>
      <c r="N32" s="1087" t="s">
        <v>363</v>
      </c>
      <c r="O32" s="1076">
        <v>550</v>
      </c>
      <c r="P32" s="1070">
        <f>配布数!$D$337</f>
        <v>0</v>
      </c>
      <c r="Q32" s="1135"/>
      <c r="R32" s="1136">
        <f>SUM(R34:R38)</f>
        <v>2060</v>
      </c>
      <c r="S32" s="1138"/>
      <c r="T32" s="1083"/>
      <c r="U32" s="1079"/>
      <c r="V32" s="1081"/>
    </row>
    <row r="33" spans="2:22" ht="12.45" customHeight="1" thickBot="1">
      <c r="B33" s="1147" t="s">
        <v>127</v>
      </c>
      <c r="C33" s="1076">
        <v>4190</v>
      </c>
      <c r="D33" s="1077">
        <f>配布数!$D$34</f>
        <v>0</v>
      </c>
      <c r="E33" s="1128" t="s">
        <v>560</v>
      </c>
      <c r="F33" s="1123"/>
      <c r="G33" s="1124"/>
      <c r="H33" s="1134" t="s">
        <v>270</v>
      </c>
      <c r="I33" s="1076">
        <v>1210</v>
      </c>
      <c r="J33" s="1077">
        <f>配布数!$D$209</f>
        <v>0</v>
      </c>
      <c r="K33" s="1071"/>
      <c r="L33" s="1074"/>
      <c r="M33" s="1075"/>
      <c r="N33" s="1087"/>
      <c r="O33" s="1062"/>
      <c r="P33" s="1075"/>
      <c r="Q33" s="1142" t="s">
        <v>550</v>
      </c>
      <c r="R33" s="1065">
        <f>SUM(S34:S38)</f>
        <v>0</v>
      </c>
      <c r="S33" s="1067"/>
      <c r="T33" s="1078"/>
      <c r="U33" s="1079"/>
      <c r="V33" s="1081"/>
    </row>
    <row r="34" spans="2:22" ht="12.45" customHeight="1">
      <c r="B34" s="1147" t="s">
        <v>130</v>
      </c>
      <c r="C34" s="1076">
        <v>1950</v>
      </c>
      <c r="D34" s="1077">
        <f>配布数!$D$35</f>
        <v>0</v>
      </c>
      <c r="E34" s="1135"/>
      <c r="F34" s="1136">
        <f>SUM(F36:F42)</f>
        <v>7810</v>
      </c>
      <c r="G34" s="1138"/>
      <c r="H34" s="1134" t="s">
        <v>272</v>
      </c>
      <c r="I34" s="1076">
        <v>2450</v>
      </c>
      <c r="J34" s="1077">
        <f>配布数!$D$211</f>
        <v>0</v>
      </c>
      <c r="K34" s="1078"/>
      <c r="L34" s="1079"/>
      <c r="M34" s="1080"/>
      <c r="N34" s="1087"/>
      <c r="O34" s="1061"/>
      <c r="P34" s="1075"/>
      <c r="Q34" s="1071" t="s">
        <v>420</v>
      </c>
      <c r="R34" s="1069">
        <v>160</v>
      </c>
      <c r="S34" s="1072">
        <f>配布数!$D$432</f>
        <v>0</v>
      </c>
      <c r="T34" s="1078"/>
      <c r="U34" s="1079"/>
      <c r="V34" s="1081"/>
    </row>
    <row r="35" spans="2:22" ht="12.45" customHeight="1" thickBot="1">
      <c r="B35" s="1147" t="s">
        <v>132</v>
      </c>
      <c r="C35" s="1076">
        <v>2150</v>
      </c>
      <c r="D35" s="1077">
        <f>配布数!$D$36</f>
        <v>0</v>
      </c>
      <c r="E35" s="1142" t="s">
        <v>550</v>
      </c>
      <c r="F35" s="1065">
        <f>SUM(G36:G42)</f>
        <v>0</v>
      </c>
      <c r="G35" s="1067"/>
      <c r="H35" s="1145" t="s">
        <v>275</v>
      </c>
      <c r="I35" s="1076">
        <v>820</v>
      </c>
      <c r="J35" s="1077">
        <f>配布数!$D$212</f>
        <v>0</v>
      </c>
      <c r="K35" s="1078"/>
      <c r="L35" s="1079"/>
      <c r="M35" s="1080"/>
      <c r="N35" s="1087"/>
      <c r="O35" s="1061"/>
      <c r="P35" s="1075"/>
      <c r="Q35" s="1071" t="s">
        <v>422</v>
      </c>
      <c r="R35" s="1069">
        <v>1690</v>
      </c>
      <c r="S35" s="1072">
        <f>配布数!$D$433</f>
        <v>0</v>
      </c>
      <c r="T35" s="1078"/>
      <c r="U35" s="1079"/>
      <c r="V35" s="1081"/>
    </row>
    <row r="36" spans="2:22" ht="12.45" customHeight="1">
      <c r="B36" s="1147" t="s">
        <v>135</v>
      </c>
      <c r="C36" s="1076">
        <v>940</v>
      </c>
      <c r="D36" s="1077">
        <f>配布数!$D$37</f>
        <v>0</v>
      </c>
      <c r="E36" s="1145" t="s">
        <v>230</v>
      </c>
      <c r="F36" s="1076">
        <v>2010</v>
      </c>
      <c r="G36" s="1077">
        <f>配布数!$D$123</f>
        <v>0</v>
      </c>
      <c r="H36" s="1145" t="s">
        <v>277</v>
      </c>
      <c r="I36" s="1076">
        <v>600</v>
      </c>
      <c r="J36" s="1077">
        <f>配布数!$D$213</f>
        <v>0</v>
      </c>
      <c r="K36" s="1078"/>
      <c r="L36" s="1079"/>
      <c r="M36" s="1080"/>
      <c r="N36" s="1088"/>
      <c r="O36" s="1085"/>
      <c r="P36" s="1086"/>
      <c r="Q36" s="1087" t="s">
        <v>424</v>
      </c>
      <c r="R36" s="1076">
        <v>210</v>
      </c>
      <c r="S36" s="1089">
        <f>配布数!$D$434</f>
        <v>0</v>
      </c>
      <c r="T36" s="1128" t="s">
        <v>561</v>
      </c>
      <c r="U36" s="1123"/>
      <c r="V36" s="1130"/>
    </row>
    <row r="37" spans="2:22" ht="12.45" customHeight="1" thickBot="1">
      <c r="B37" s="1147" t="s">
        <v>137</v>
      </c>
      <c r="C37" s="1076">
        <v>1170</v>
      </c>
      <c r="D37" s="1077">
        <f>配布数!$D$38</f>
        <v>0</v>
      </c>
      <c r="E37" s="1145" t="s">
        <v>232</v>
      </c>
      <c r="F37" s="1076">
        <v>2950</v>
      </c>
      <c r="G37" s="1077">
        <f>配布数!$D$124</f>
        <v>0</v>
      </c>
      <c r="H37" s="1145" t="s">
        <v>279</v>
      </c>
      <c r="I37" s="1076">
        <v>50</v>
      </c>
      <c r="J37" s="1077">
        <f>配布数!$D$214</f>
        <v>0</v>
      </c>
      <c r="K37" s="1088"/>
      <c r="L37" s="1085"/>
      <c r="M37" s="1086"/>
      <c r="N37" s="1088"/>
      <c r="O37" s="1085"/>
      <c r="P37" s="1086"/>
      <c r="Q37" s="1088"/>
      <c r="R37" s="1085"/>
      <c r="S37" s="1090"/>
      <c r="T37" s="1135"/>
      <c r="U37" s="1136">
        <f>SUM(U39:U55)</f>
        <v>1020</v>
      </c>
      <c r="V37" s="1140"/>
    </row>
    <row r="38" spans="2:22" ht="12.45" customHeight="1" thickBot="1">
      <c r="B38" s="1147" t="s">
        <v>140</v>
      </c>
      <c r="C38" s="1076">
        <v>2790</v>
      </c>
      <c r="D38" s="1077">
        <f>配布数!$D$39</f>
        <v>0</v>
      </c>
      <c r="E38" s="1145" t="s">
        <v>234</v>
      </c>
      <c r="F38" s="1076">
        <v>2850</v>
      </c>
      <c r="G38" s="1077">
        <f>配布数!$D$126</f>
        <v>0</v>
      </c>
      <c r="H38" s="1145" t="s">
        <v>280</v>
      </c>
      <c r="I38" s="1076">
        <v>80</v>
      </c>
      <c r="J38" s="1077">
        <f>配布数!$D$215</f>
        <v>0</v>
      </c>
      <c r="K38" s="1128" t="s">
        <v>319</v>
      </c>
      <c r="L38" s="1123"/>
      <c r="M38" s="1123"/>
      <c r="N38" s="1128" t="s">
        <v>562</v>
      </c>
      <c r="O38" s="1123"/>
      <c r="P38" s="1124"/>
      <c r="Q38" s="1091"/>
      <c r="R38" s="1085"/>
      <c r="S38" s="1090"/>
      <c r="T38" s="1142" t="s">
        <v>550</v>
      </c>
      <c r="U38" s="1065">
        <f>SUM(V39:V55)</f>
        <v>0</v>
      </c>
      <c r="V38" s="1068"/>
    </row>
    <row r="39" spans="2:22" ht="12.45" customHeight="1">
      <c r="B39" s="1147" t="s">
        <v>141</v>
      </c>
      <c r="C39" s="1076">
        <v>2010</v>
      </c>
      <c r="D39" s="1077">
        <f>配布数!$D$40</f>
        <v>0</v>
      </c>
      <c r="E39" s="1145"/>
      <c r="F39" s="1076"/>
      <c r="G39" s="1077"/>
      <c r="H39" s="1145" t="s">
        <v>281</v>
      </c>
      <c r="I39" s="1076">
        <v>50</v>
      </c>
      <c r="J39" s="1077">
        <f>配布数!$D$216</f>
        <v>0</v>
      </c>
      <c r="K39" s="1135"/>
      <c r="L39" s="1136">
        <f>SUM(L41:L48)</f>
        <v>4070</v>
      </c>
      <c r="M39" s="1137"/>
      <c r="N39" s="1135"/>
      <c r="O39" s="1136">
        <f>SUM(O41:O48)</f>
        <v>4770</v>
      </c>
      <c r="P39" s="1138"/>
      <c r="Q39" s="1129" t="s">
        <v>563</v>
      </c>
      <c r="R39" s="1123"/>
      <c r="S39" s="1124"/>
      <c r="T39" s="1092" t="s">
        <v>493</v>
      </c>
      <c r="U39" s="1076">
        <v>70</v>
      </c>
      <c r="V39" s="1093">
        <f>配布数!$J$519</f>
        <v>0</v>
      </c>
    </row>
    <row r="40" spans="2:22" ht="12.45" customHeight="1" thickBot="1">
      <c r="B40" s="1147" t="s">
        <v>142</v>
      </c>
      <c r="C40" s="1076">
        <v>1620</v>
      </c>
      <c r="D40" s="1077">
        <f>配布数!$D$41</f>
        <v>0</v>
      </c>
      <c r="E40" s="1145"/>
      <c r="F40" s="1076"/>
      <c r="G40" s="1077"/>
      <c r="H40" s="1145" t="s">
        <v>282</v>
      </c>
      <c r="I40" s="1076">
        <v>120</v>
      </c>
      <c r="J40" s="1077">
        <f>配布数!$D$217</f>
        <v>0</v>
      </c>
      <c r="K40" s="1142" t="s">
        <v>550</v>
      </c>
      <c r="L40" s="1065">
        <f>SUM(M41:M48)</f>
        <v>0</v>
      </c>
      <c r="M40" s="1066"/>
      <c r="N40" s="1142" t="s">
        <v>550</v>
      </c>
      <c r="O40" s="1065">
        <f>SUM(P41:P48)</f>
        <v>0</v>
      </c>
      <c r="P40" s="1067"/>
      <c r="Q40" s="1139"/>
      <c r="R40" s="1136">
        <f>SUM(R42:R50)</f>
        <v>4840</v>
      </c>
      <c r="S40" s="1138"/>
      <c r="T40" s="1092" t="s">
        <v>497</v>
      </c>
      <c r="U40" s="1076">
        <v>160</v>
      </c>
      <c r="V40" s="1093">
        <f>配布数!$J$520</f>
        <v>0</v>
      </c>
    </row>
    <row r="41" spans="2:22" ht="12.45" customHeight="1" thickBot="1">
      <c r="B41" s="1147" t="s">
        <v>144</v>
      </c>
      <c r="C41" s="1076">
        <v>3120</v>
      </c>
      <c r="D41" s="1077">
        <f>配布数!$D$42</f>
        <v>0</v>
      </c>
      <c r="E41" s="1145"/>
      <c r="F41" s="1061"/>
      <c r="G41" s="1062"/>
      <c r="H41" s="1145" t="s">
        <v>283</v>
      </c>
      <c r="I41" s="1076">
        <v>110</v>
      </c>
      <c r="J41" s="1077">
        <f>配布数!$D$218</f>
        <v>0</v>
      </c>
      <c r="K41" s="1087" t="s">
        <v>320</v>
      </c>
      <c r="L41" s="1076">
        <v>1340</v>
      </c>
      <c r="M41" s="1077">
        <f>配布数!$D$280</f>
        <v>0</v>
      </c>
      <c r="N41" s="1087" t="s">
        <v>371</v>
      </c>
      <c r="O41" s="1076">
        <v>1720</v>
      </c>
      <c r="P41" s="1077">
        <f>配布数!$D$352</f>
        <v>0</v>
      </c>
      <c r="Q41" s="1142" t="s">
        <v>550</v>
      </c>
      <c r="R41" s="1065">
        <f>SUM(S42:S50)</f>
        <v>0</v>
      </c>
      <c r="S41" s="1067"/>
      <c r="T41" s="1087" t="s">
        <v>501</v>
      </c>
      <c r="U41" s="1076">
        <v>210</v>
      </c>
      <c r="V41" s="1093">
        <f>配布数!$J$521</f>
        <v>0</v>
      </c>
    </row>
    <row r="42" spans="2:22" ht="12.45" customHeight="1" thickBot="1">
      <c r="B42" s="1147" t="s">
        <v>146</v>
      </c>
      <c r="C42" s="1076">
        <v>1720</v>
      </c>
      <c r="D42" s="1077">
        <f>配布数!$D$43</f>
        <v>0</v>
      </c>
      <c r="E42" s="1148"/>
      <c r="F42" s="1085"/>
      <c r="G42" s="1086"/>
      <c r="H42" s="1145" t="s">
        <v>285</v>
      </c>
      <c r="I42" s="1076">
        <v>30</v>
      </c>
      <c r="J42" s="1077">
        <f>配布数!$D$219</f>
        <v>0</v>
      </c>
      <c r="K42" s="1087" t="s">
        <v>322</v>
      </c>
      <c r="L42" s="1076">
        <v>580</v>
      </c>
      <c r="M42" s="1077">
        <f>配布数!$D$281</f>
        <v>0</v>
      </c>
      <c r="N42" s="1087" t="s">
        <v>373</v>
      </c>
      <c r="O42" s="1076">
        <v>1900</v>
      </c>
      <c r="P42" s="1077">
        <f>配布数!$D$353</f>
        <v>0</v>
      </c>
      <c r="Q42" s="1071" t="s">
        <v>427</v>
      </c>
      <c r="R42" s="1069">
        <v>870</v>
      </c>
      <c r="S42" s="1072">
        <f>配布数!$D$449</f>
        <v>0</v>
      </c>
      <c r="T42" s="1087" t="s">
        <v>505</v>
      </c>
      <c r="U42" s="1076">
        <v>130</v>
      </c>
      <c r="V42" s="1093">
        <f>配布数!$J$522</f>
        <v>0</v>
      </c>
    </row>
    <row r="43" spans="2:22" ht="12.45" customHeight="1">
      <c r="B43" s="1147" t="s">
        <v>148</v>
      </c>
      <c r="C43" s="1076">
        <v>550</v>
      </c>
      <c r="D43" s="1077">
        <f>配布数!$D$44</f>
        <v>0</v>
      </c>
      <c r="E43" s="1128" t="s">
        <v>564</v>
      </c>
      <c r="F43" s="1123"/>
      <c r="G43" s="1124"/>
      <c r="H43" s="1134" t="s">
        <v>286</v>
      </c>
      <c r="I43" s="1076">
        <v>40</v>
      </c>
      <c r="J43" s="1077">
        <f>配布数!$D$220</f>
        <v>0</v>
      </c>
      <c r="K43" s="1087" t="s">
        <v>324</v>
      </c>
      <c r="L43" s="1076">
        <v>2150</v>
      </c>
      <c r="M43" s="1077">
        <f>配布数!$D$282</f>
        <v>0</v>
      </c>
      <c r="N43" s="1087" t="s">
        <v>375</v>
      </c>
      <c r="O43" s="1076">
        <v>490</v>
      </c>
      <c r="P43" s="1077">
        <f>配布数!$D$354</f>
        <v>0</v>
      </c>
      <c r="Q43" s="1071" t="s">
        <v>429</v>
      </c>
      <c r="R43" s="1069">
        <v>1510</v>
      </c>
      <c r="S43" s="1072">
        <f>配布数!$D$450</f>
        <v>0</v>
      </c>
      <c r="T43" s="1087" t="s">
        <v>508</v>
      </c>
      <c r="U43" s="1076">
        <v>100</v>
      </c>
      <c r="V43" s="1093">
        <f>配布数!$J$523</f>
        <v>0</v>
      </c>
    </row>
    <row r="44" spans="2:22" ht="12.45" customHeight="1">
      <c r="B44" s="1147" t="s">
        <v>150</v>
      </c>
      <c r="C44" s="1076">
        <v>1740</v>
      </c>
      <c r="D44" s="1077">
        <f>配布数!$D$45</f>
        <v>0</v>
      </c>
      <c r="E44" s="1135"/>
      <c r="F44" s="1136">
        <f>SUM(F46:F55)</f>
        <v>5090</v>
      </c>
      <c r="G44" s="1138"/>
      <c r="H44" s="1134"/>
      <c r="I44" s="1076"/>
      <c r="J44" s="1077"/>
      <c r="K44" s="1087"/>
      <c r="L44" s="1076"/>
      <c r="M44" s="1077"/>
      <c r="N44" s="1087" t="s">
        <v>377</v>
      </c>
      <c r="O44" s="1076">
        <v>660</v>
      </c>
      <c r="P44" s="1077">
        <f>配布数!$D$355</f>
        <v>0</v>
      </c>
      <c r="Q44" s="1071" t="s">
        <v>431</v>
      </c>
      <c r="R44" s="1069">
        <v>340</v>
      </c>
      <c r="S44" s="1072">
        <f>配布数!$D$451</f>
        <v>0</v>
      </c>
      <c r="T44" s="1087" t="s">
        <v>511</v>
      </c>
      <c r="U44" s="1076">
        <v>160</v>
      </c>
      <c r="V44" s="1093">
        <f>配布数!$J$524</f>
        <v>0</v>
      </c>
    </row>
    <row r="45" spans="2:22" ht="12.45" customHeight="1" thickBot="1">
      <c r="B45" s="1149" t="s">
        <v>152</v>
      </c>
      <c r="C45" s="1076">
        <v>1370</v>
      </c>
      <c r="D45" s="1077">
        <f>配布数!$D$46</f>
        <v>0</v>
      </c>
      <c r="E45" s="1142" t="s">
        <v>550</v>
      </c>
      <c r="F45" s="1065">
        <f>SUM(G46:G55)</f>
        <v>0</v>
      </c>
      <c r="G45" s="1067"/>
      <c r="H45" s="1145"/>
      <c r="I45" s="1076"/>
      <c r="J45" s="1077"/>
      <c r="K45" s="1087"/>
      <c r="L45" s="1061"/>
      <c r="M45" s="1062"/>
      <c r="N45" s="1087"/>
      <c r="O45" s="1061"/>
      <c r="P45" s="1062"/>
      <c r="Q45" s="1071" t="s">
        <v>433</v>
      </c>
      <c r="R45" s="1069">
        <v>750</v>
      </c>
      <c r="S45" s="1072">
        <f>配布数!$D$452</f>
        <v>0</v>
      </c>
      <c r="T45" s="1087" t="s">
        <v>514</v>
      </c>
      <c r="U45" s="1076">
        <v>100</v>
      </c>
      <c r="V45" s="1093">
        <f>配布数!$J$525</f>
        <v>0</v>
      </c>
    </row>
    <row r="46" spans="2:22" ht="12.45" customHeight="1">
      <c r="B46" s="1149" t="s">
        <v>154</v>
      </c>
      <c r="C46" s="1076">
        <v>1310</v>
      </c>
      <c r="D46" s="1077">
        <f>配布数!$D$47</f>
        <v>0</v>
      </c>
      <c r="E46" s="1145" t="s">
        <v>237</v>
      </c>
      <c r="F46" s="1076">
        <v>2180</v>
      </c>
      <c r="G46" s="1077">
        <f>配布数!$D$136</f>
        <v>0</v>
      </c>
      <c r="H46" s="1145"/>
      <c r="I46" s="1061"/>
      <c r="J46" s="1062"/>
      <c r="K46" s="1087"/>
      <c r="L46" s="1061"/>
      <c r="M46" s="1062"/>
      <c r="N46" s="1088"/>
      <c r="O46" s="1085"/>
      <c r="P46" s="1086"/>
      <c r="Q46" s="1071" t="s">
        <v>435</v>
      </c>
      <c r="R46" s="1069">
        <v>750</v>
      </c>
      <c r="S46" s="1072">
        <f>配布数!$D$453</f>
        <v>0</v>
      </c>
      <c r="T46" s="1087" t="s">
        <v>516</v>
      </c>
      <c r="U46" s="1076">
        <v>90</v>
      </c>
      <c r="V46" s="1093">
        <f>配布数!$J$526</f>
        <v>0</v>
      </c>
    </row>
    <row r="47" spans="2:22" ht="12.45" customHeight="1">
      <c r="B47" s="1149" t="s">
        <v>156</v>
      </c>
      <c r="C47" s="1076">
        <v>840</v>
      </c>
      <c r="D47" s="1077">
        <f>配布数!$D$48</f>
        <v>0</v>
      </c>
      <c r="E47" s="1145" t="s">
        <v>239</v>
      </c>
      <c r="F47" s="1076">
        <v>2150</v>
      </c>
      <c r="G47" s="1077">
        <f>配布数!$D$137</f>
        <v>0</v>
      </c>
      <c r="H47" s="1145"/>
      <c r="I47" s="1061"/>
      <c r="J47" s="1062"/>
      <c r="K47" s="1088"/>
      <c r="L47" s="1085"/>
      <c r="M47" s="1086"/>
      <c r="N47" s="1088"/>
      <c r="O47" s="1085"/>
      <c r="P47" s="1086"/>
      <c r="Q47" s="1071" t="s">
        <v>437</v>
      </c>
      <c r="R47" s="1069">
        <v>370</v>
      </c>
      <c r="S47" s="1072">
        <f>配布数!$D$454</f>
        <v>0</v>
      </c>
      <c r="T47" s="1088"/>
      <c r="U47" s="1085"/>
      <c r="V47" s="1096"/>
    </row>
    <row r="48" spans="2:22" ht="12.45" customHeight="1" thickBot="1">
      <c r="B48" s="1149" t="s">
        <v>157</v>
      </c>
      <c r="C48" s="1076">
        <v>2210</v>
      </c>
      <c r="D48" s="1077">
        <f>配布数!$G$9</f>
        <v>0</v>
      </c>
      <c r="E48" s="1145" t="s">
        <v>241</v>
      </c>
      <c r="F48" s="1076">
        <v>760</v>
      </c>
      <c r="G48" s="1077">
        <f>配布数!$D$138</f>
        <v>0</v>
      </c>
      <c r="H48" s="1148"/>
      <c r="I48" s="1085"/>
      <c r="J48" s="1086"/>
      <c r="K48" s="1088"/>
      <c r="L48" s="1085"/>
      <c r="M48" s="1086"/>
      <c r="N48" s="1078"/>
      <c r="O48" s="1079"/>
      <c r="P48" s="1080"/>
      <c r="Q48" s="1071" t="s">
        <v>439</v>
      </c>
      <c r="R48" s="1069">
        <v>250</v>
      </c>
      <c r="S48" s="1072">
        <f>配布数!$D$455</f>
        <v>0</v>
      </c>
      <c r="T48" s="1088"/>
      <c r="U48" s="1085"/>
      <c r="V48" s="1096"/>
    </row>
    <row r="49" spans="1:24" ht="12.45" customHeight="1" thickBot="1">
      <c r="B49" s="1149" t="s">
        <v>158</v>
      </c>
      <c r="C49" s="1076">
        <v>3390</v>
      </c>
      <c r="D49" s="1077">
        <f>配布数!$G$11</f>
        <v>0</v>
      </c>
      <c r="E49" s="1145"/>
      <c r="F49" s="1076"/>
      <c r="G49" s="1077"/>
      <c r="H49" s="1148"/>
      <c r="I49" s="1085"/>
      <c r="J49" s="1086"/>
      <c r="K49" s="1088"/>
      <c r="L49" s="1085"/>
      <c r="M49" s="1086"/>
      <c r="N49" s="1128" t="s">
        <v>565</v>
      </c>
      <c r="O49" s="1123"/>
      <c r="P49" s="1124"/>
      <c r="Q49" s="1091"/>
      <c r="R49" s="1085"/>
      <c r="S49" s="1090"/>
      <c r="T49" s="1088"/>
      <c r="U49" s="1085"/>
      <c r="V49" s="1096"/>
    </row>
    <row r="50" spans="1:24" ht="12.45" customHeight="1" thickBot="1">
      <c r="B50" s="1149" t="s">
        <v>161</v>
      </c>
      <c r="C50" s="1076">
        <v>1880</v>
      </c>
      <c r="D50" s="1077">
        <f>配布数!$G$12</f>
        <v>0</v>
      </c>
      <c r="E50" s="1145"/>
      <c r="F50" s="1076"/>
      <c r="G50" s="1077"/>
      <c r="H50" s="1128" t="s">
        <v>566</v>
      </c>
      <c r="I50" s="1123"/>
      <c r="J50" s="1124"/>
      <c r="K50" s="1129" t="s">
        <v>567</v>
      </c>
      <c r="L50" s="1123"/>
      <c r="M50" s="1124"/>
      <c r="N50" s="1135"/>
      <c r="O50" s="1136">
        <f>SUM(O52:O55)</f>
        <v>2420</v>
      </c>
      <c r="P50" s="1138"/>
      <c r="Q50" s="1091"/>
      <c r="R50" s="1085"/>
      <c r="S50" s="1090"/>
      <c r="T50" s="1088"/>
      <c r="U50" s="1085"/>
      <c r="V50" s="1096"/>
    </row>
    <row r="51" spans="1:24" ht="12.45" customHeight="1" thickBot="1">
      <c r="B51" s="1149" t="s">
        <v>164</v>
      </c>
      <c r="C51" s="1076">
        <v>1350</v>
      </c>
      <c r="D51" s="1077">
        <f>配布数!$G$13</f>
        <v>0</v>
      </c>
      <c r="E51" s="1145"/>
      <c r="F51" s="1076"/>
      <c r="G51" s="1077"/>
      <c r="H51" s="1135"/>
      <c r="I51" s="1136">
        <f>SUM(I53:I55)</f>
        <v>2720</v>
      </c>
      <c r="J51" s="1138"/>
      <c r="K51" s="1139"/>
      <c r="L51" s="1136">
        <f>SUM(L53:L54)</f>
        <v>1370</v>
      </c>
      <c r="M51" s="1138"/>
      <c r="N51" s="1142" t="s">
        <v>550</v>
      </c>
      <c r="O51" s="1065">
        <f>SUM(P52:P55)</f>
        <v>0</v>
      </c>
      <c r="P51" s="1066"/>
      <c r="Q51" s="1128" t="s">
        <v>568</v>
      </c>
      <c r="R51" s="1123"/>
      <c r="S51" s="1124"/>
      <c r="T51" s="1091"/>
      <c r="U51" s="1085"/>
      <c r="V51" s="1096"/>
    </row>
    <row r="52" spans="1:24" ht="12.45" customHeight="1" thickBot="1">
      <c r="B52" s="1149" t="s">
        <v>166</v>
      </c>
      <c r="C52" s="1076">
        <v>600</v>
      </c>
      <c r="D52" s="1077">
        <f>配布数!$G$14</f>
        <v>0</v>
      </c>
      <c r="E52" s="1145"/>
      <c r="F52" s="1062"/>
      <c r="G52" s="1062"/>
      <c r="H52" s="1142" t="s">
        <v>550</v>
      </c>
      <c r="I52" s="1065">
        <f>SUM(J53:J55)</f>
        <v>0</v>
      </c>
      <c r="J52" s="1067"/>
      <c r="K52" s="1142" t="s">
        <v>550</v>
      </c>
      <c r="L52" s="1065">
        <f>SUM(M53:M54)</f>
        <v>0</v>
      </c>
      <c r="M52" s="1067"/>
      <c r="N52" s="1087" t="s">
        <v>380</v>
      </c>
      <c r="O52" s="1076">
        <v>1050</v>
      </c>
      <c r="P52" s="1077">
        <f>配布数!$D$366</f>
        <v>0</v>
      </c>
      <c r="Q52" s="1135"/>
      <c r="R52" s="1136">
        <f>SUM(R54:R55)</f>
        <v>980</v>
      </c>
      <c r="S52" s="1138"/>
      <c r="T52" s="1091"/>
      <c r="U52" s="1085"/>
      <c r="V52" s="1096"/>
    </row>
    <row r="53" spans="1:24" ht="12.45" customHeight="1" thickBot="1">
      <c r="B53" s="1149"/>
      <c r="C53" s="1076"/>
      <c r="D53" s="1077"/>
      <c r="E53" s="1145"/>
      <c r="F53" s="1061"/>
      <c r="G53" s="1062"/>
      <c r="H53" s="1145" t="s">
        <v>291</v>
      </c>
      <c r="I53" s="1076">
        <v>1960</v>
      </c>
      <c r="J53" s="1077">
        <f>配布数!$D$232</f>
        <v>0</v>
      </c>
      <c r="K53" s="1087" t="s">
        <v>327</v>
      </c>
      <c r="L53" s="1076">
        <v>1370</v>
      </c>
      <c r="M53" s="1077">
        <f>配布数!$D$303</f>
        <v>0</v>
      </c>
      <c r="N53" s="1087" t="s">
        <v>382</v>
      </c>
      <c r="O53" s="1076">
        <v>840</v>
      </c>
      <c r="P53" s="1077">
        <f>配布数!$D$367</f>
        <v>0</v>
      </c>
      <c r="Q53" s="1142" t="s">
        <v>550</v>
      </c>
      <c r="R53" s="1065">
        <f>SUM(S54:S55)</f>
        <v>0</v>
      </c>
      <c r="S53" s="1067"/>
      <c r="T53" s="1091"/>
      <c r="U53" s="1085"/>
      <c r="V53" s="1096"/>
    </row>
    <row r="54" spans="1:24" ht="12.45" customHeight="1">
      <c r="B54" s="1149"/>
      <c r="C54" s="1076"/>
      <c r="D54" s="1077"/>
      <c r="E54" s="1145"/>
      <c r="F54" s="1061"/>
      <c r="G54" s="1062"/>
      <c r="H54" s="1145" t="s">
        <v>293</v>
      </c>
      <c r="I54" s="1076">
        <v>760</v>
      </c>
      <c r="J54" s="1077">
        <f>配布数!$D$233</f>
        <v>0</v>
      </c>
      <c r="K54" s="1087"/>
      <c r="L54" s="1061"/>
      <c r="M54" s="1086"/>
      <c r="N54" s="1087" t="s">
        <v>384</v>
      </c>
      <c r="O54" s="1076">
        <v>530</v>
      </c>
      <c r="P54" s="1077">
        <f>配布数!$D$368</f>
        <v>0</v>
      </c>
      <c r="Q54" s="1087" t="s">
        <v>442</v>
      </c>
      <c r="R54" s="1076">
        <v>980</v>
      </c>
      <c r="S54" s="1089">
        <f>配布数!$D$464</f>
        <v>0</v>
      </c>
      <c r="T54" s="1088"/>
      <c r="U54" s="1085"/>
      <c r="V54" s="1096"/>
    </row>
    <row r="55" spans="1:24" ht="12.45" customHeight="1" thickBot="1">
      <c r="B55" s="1150"/>
      <c r="C55" s="1151"/>
      <c r="D55" s="1152"/>
      <c r="E55" s="1153"/>
      <c r="F55" s="1099"/>
      <c r="G55" s="1100"/>
      <c r="H55" s="1153"/>
      <c r="I55" s="1101"/>
      <c r="J55" s="1102"/>
      <c r="K55" s="1103"/>
      <c r="L55" s="1101"/>
      <c r="M55" s="1102"/>
      <c r="N55" s="1103"/>
      <c r="O55" s="1101"/>
      <c r="P55" s="1102"/>
      <c r="Q55" s="1103"/>
      <c r="R55" s="1101"/>
      <c r="S55" s="1104"/>
      <c r="T55" s="1103"/>
      <c r="U55" s="1101"/>
      <c r="V55" s="1105"/>
    </row>
    <row r="56" spans="1:24" ht="12" customHeight="1">
      <c r="B56" s="1154" t="s">
        <v>569</v>
      </c>
      <c r="C56" s="1116"/>
      <c r="D56" s="1116"/>
      <c r="E56" s="1116" t="s">
        <v>570</v>
      </c>
      <c r="F56" s="1116"/>
      <c r="G56" s="1116"/>
      <c r="H56" s="1116"/>
      <c r="I56" s="1116"/>
      <c r="J56" s="1116"/>
      <c r="K56" s="1116"/>
      <c r="L56" s="1116"/>
      <c r="M56" s="1116"/>
      <c r="P56" s="1116"/>
      <c r="R56" s="1116"/>
      <c r="S56" s="1116"/>
      <c r="T56" s="1116"/>
      <c r="U56" s="1116"/>
      <c r="V56" s="1116"/>
    </row>
    <row r="57" spans="1:24" ht="12" customHeight="1">
      <c r="B57" s="1116"/>
      <c r="C57" s="1116"/>
      <c r="D57" s="1116"/>
      <c r="E57" s="1116" t="s">
        <v>571</v>
      </c>
      <c r="F57" s="1116"/>
      <c r="G57" s="1116"/>
      <c r="H57" s="1116"/>
      <c r="I57" s="1116"/>
      <c r="J57" s="1116"/>
      <c r="K57" s="1116"/>
      <c r="L57" s="1116"/>
      <c r="M57" s="1116"/>
      <c r="N57" s="1116"/>
      <c r="P57" s="1116"/>
      <c r="Q57" s="1116"/>
      <c r="R57" s="1155"/>
      <c r="S57" s="1155"/>
      <c r="T57" s="1268">
        <v>46054</v>
      </c>
      <c r="U57" s="1269"/>
      <c r="V57" s="1269"/>
    </row>
    <row r="58" spans="1:24">
      <c r="B58" s="1116"/>
      <c r="C58" s="1116"/>
      <c r="D58" s="1116"/>
      <c r="E58" s="1116"/>
      <c r="F58" s="1116"/>
      <c r="G58" s="1116"/>
      <c r="H58" s="1116"/>
      <c r="I58" s="1116"/>
      <c r="J58" s="1116"/>
      <c r="K58" s="1116"/>
      <c r="L58" s="1116"/>
      <c r="M58" s="1116"/>
      <c r="N58" s="1116"/>
      <c r="O58" s="1116"/>
      <c r="P58" s="1116"/>
      <c r="Q58" s="1116"/>
      <c r="R58" s="1116"/>
      <c r="S58" s="1116"/>
      <c r="T58" s="1116"/>
      <c r="U58" s="1116"/>
      <c r="V58" s="1116"/>
    </row>
    <row r="59" spans="1:24" ht="12" customHeight="1">
      <c r="B59" s="1116"/>
      <c r="C59" s="1116"/>
      <c r="D59" s="1116"/>
      <c r="E59" s="1116"/>
      <c r="F59" s="1116"/>
      <c r="G59" s="1116"/>
      <c r="H59" s="1116"/>
      <c r="I59" s="1116"/>
      <c r="J59" s="1116"/>
      <c r="K59" s="1116"/>
      <c r="L59" s="1116"/>
      <c r="M59" s="1116"/>
      <c r="N59" s="1116"/>
      <c r="O59" s="1116"/>
      <c r="P59" s="1116"/>
      <c r="Q59" s="1116"/>
      <c r="R59" s="1116"/>
      <c r="S59" s="1116"/>
      <c r="T59" s="1116"/>
      <c r="U59" s="1116"/>
      <c r="V59" s="1116"/>
    </row>
    <row r="60" spans="1:24" ht="12" customHeight="1"/>
    <row r="61" spans="1:24" s="1116" customFormat="1" ht="25.5" customHeight="1" thickBot="1">
      <c r="A61" s="1156"/>
      <c r="B61" s="1257" t="s">
        <v>572</v>
      </c>
      <c r="C61" s="1257"/>
      <c r="D61" s="1257"/>
      <c r="E61" s="1257"/>
      <c r="F61" s="1257"/>
      <c r="G61" s="1257"/>
      <c r="H61" s="1257"/>
      <c r="I61" s="1257"/>
      <c r="J61" s="1257"/>
      <c r="K61" s="1257"/>
      <c r="L61" s="1257"/>
      <c r="M61" s="1257"/>
      <c r="N61" s="1257"/>
      <c r="O61" s="1257"/>
      <c r="P61" s="1257"/>
      <c r="Q61" s="1257"/>
      <c r="R61" s="1257"/>
      <c r="S61" s="1257"/>
      <c r="T61" s="1257"/>
      <c r="U61" s="1257"/>
      <c r="V61" s="1257"/>
    </row>
    <row r="62" spans="1:24" ht="12.45" customHeight="1">
      <c r="B62" s="1106" t="s">
        <v>539</v>
      </c>
      <c r="C62" s="1107"/>
      <c r="D62" s="1107"/>
      <c r="E62" s="1108" t="s">
        <v>44</v>
      </c>
      <c r="F62" s="1109" t="s">
        <v>540</v>
      </c>
      <c r="G62" s="1107"/>
      <c r="H62" s="1109" t="s">
        <v>541</v>
      </c>
      <c r="I62" s="1107"/>
      <c r="J62" s="1110" t="s">
        <v>542</v>
      </c>
      <c r="K62" s="1107"/>
      <c r="L62" s="1107"/>
      <c r="M62" s="1111"/>
      <c r="N62" s="1111"/>
      <c r="O62" s="1112" t="s">
        <v>543</v>
      </c>
      <c r="P62" s="1113"/>
      <c r="Q62" s="1113"/>
      <c r="R62" s="1114"/>
      <c r="S62" s="1115"/>
      <c r="T62" s="1116"/>
      <c r="U62" s="1116"/>
      <c r="V62" s="1115"/>
    </row>
    <row r="63" spans="1:24" ht="21" customHeight="1" thickBot="1">
      <c r="B63" s="1117"/>
      <c r="C63" s="1118"/>
      <c r="D63" s="1118"/>
      <c r="E63" s="1119"/>
      <c r="F63" s="1120">
        <f>$H$3+$H$63+$H$123+$H$183+$H$243+$H$303+$H$363+$H$423</f>
        <v>0</v>
      </c>
      <c r="G63" s="1121"/>
      <c r="H63" s="1120">
        <f>+C67+F83+F95+F105+I112+I88+I81+I75+I67+L67+L75+L88+L100+O111+O100+O82+O67+R67+R84+R93+R101+R113+U98+U78+U67+L112</f>
        <v>0</v>
      </c>
      <c r="I63" s="1118"/>
      <c r="J63" s="1258"/>
      <c r="K63" s="1259"/>
      <c r="L63" s="1259"/>
      <c r="M63" s="1259"/>
      <c r="N63" s="1260"/>
      <c r="O63" s="1261"/>
      <c r="P63" s="1259"/>
      <c r="Q63" s="1259"/>
      <c r="R63" s="1262"/>
      <c r="S63" s="1263"/>
      <c r="T63" s="1264"/>
      <c r="U63" s="1264"/>
      <c r="V63" s="1264"/>
      <c r="X63" s="1059"/>
    </row>
    <row r="64" spans="1:24" ht="6" customHeight="1" thickBot="1">
      <c r="B64" s="1116"/>
      <c r="C64" s="1116"/>
      <c r="D64" s="1116"/>
      <c r="E64" s="1116"/>
      <c r="F64" s="1116"/>
      <c r="G64" s="1116"/>
      <c r="H64" s="1116"/>
      <c r="I64" s="1116"/>
      <c r="J64" s="1116"/>
      <c r="K64" s="1116"/>
      <c r="L64" s="1116"/>
      <c r="M64" s="1116"/>
      <c r="N64" s="1116"/>
      <c r="O64" s="1116"/>
      <c r="P64" s="1116"/>
      <c r="Q64" s="1116"/>
      <c r="R64" s="1116"/>
      <c r="S64" s="1265"/>
      <c r="T64" s="1265"/>
      <c r="U64" s="1265"/>
      <c r="V64" s="1265"/>
    </row>
    <row r="65" spans="2:22" ht="12.45" customHeight="1">
      <c r="B65" s="1122" t="s">
        <v>544</v>
      </c>
      <c r="C65" s="1123"/>
      <c r="D65" s="1124"/>
      <c r="E65" s="1125"/>
      <c r="F65" s="1157"/>
      <c r="G65" s="1060"/>
      <c r="H65" s="1128" t="s">
        <v>545</v>
      </c>
      <c r="I65" s="1123"/>
      <c r="J65" s="1123"/>
      <c r="K65" s="1128" t="s">
        <v>546</v>
      </c>
      <c r="L65" s="1123"/>
      <c r="M65" s="1124"/>
      <c r="N65" s="1129" t="s">
        <v>573</v>
      </c>
      <c r="O65" s="1123"/>
      <c r="P65" s="1123"/>
      <c r="Q65" s="1128" t="s">
        <v>548</v>
      </c>
      <c r="R65" s="1123"/>
      <c r="S65" s="1124"/>
      <c r="T65" s="1129" t="s">
        <v>549</v>
      </c>
      <c r="U65" s="1123"/>
      <c r="V65" s="1130"/>
    </row>
    <row r="66" spans="2:22" ht="12.45" customHeight="1">
      <c r="B66" s="1131"/>
      <c r="C66" s="1132">
        <f>SUM(C70:C115)+SUM(F65:F80)</f>
        <v>4010</v>
      </c>
      <c r="D66" s="1133"/>
      <c r="E66" s="1134"/>
      <c r="F66" s="1061"/>
      <c r="G66" s="1062"/>
      <c r="H66" s="1135"/>
      <c r="I66" s="1136">
        <f>SUM(I68:I72)</f>
        <v>170</v>
      </c>
      <c r="J66" s="1137"/>
      <c r="K66" s="1135"/>
      <c r="L66" s="1136">
        <f>SUM(L68:L72)</f>
        <v>10</v>
      </c>
      <c r="M66" s="1138"/>
      <c r="N66" s="1139"/>
      <c r="O66" s="1136">
        <f>SUM(O68:O79)</f>
        <v>430</v>
      </c>
      <c r="P66" s="1137"/>
      <c r="Q66" s="1135"/>
      <c r="R66" s="1136">
        <f>SUM(R68:R81)</f>
        <v>310</v>
      </c>
      <c r="S66" s="1138"/>
      <c r="T66" s="1139"/>
      <c r="U66" s="1136">
        <f>SUM(U68:U75)</f>
        <v>60</v>
      </c>
      <c r="V66" s="1140"/>
    </row>
    <row r="67" spans="2:22" ht="12.45" customHeight="1" thickBot="1">
      <c r="B67" s="1141" t="s">
        <v>550</v>
      </c>
      <c r="C67" s="1063">
        <f>+C68+C69</f>
        <v>0</v>
      </c>
      <c r="D67" s="1064"/>
      <c r="E67" s="1134"/>
      <c r="F67" s="1061"/>
      <c r="G67" s="1062"/>
      <c r="H67" s="1142" t="s">
        <v>550</v>
      </c>
      <c r="I67" s="1065">
        <f>SUM(J68:J72)</f>
        <v>0</v>
      </c>
      <c r="J67" s="1066"/>
      <c r="K67" s="1142" t="s">
        <v>550</v>
      </c>
      <c r="L67" s="1065">
        <f>SUM(M68:M72)</f>
        <v>0</v>
      </c>
      <c r="M67" s="1067"/>
      <c r="N67" s="1143" t="s">
        <v>550</v>
      </c>
      <c r="O67" s="1065">
        <f>SUM(P68:P79)</f>
        <v>0</v>
      </c>
      <c r="P67" s="1066"/>
      <c r="Q67" s="1142" t="s">
        <v>550</v>
      </c>
      <c r="R67" s="1065">
        <f>SUM(S68:S81)</f>
        <v>0</v>
      </c>
      <c r="S67" s="1067"/>
      <c r="T67" s="1143" t="s">
        <v>550</v>
      </c>
      <c r="U67" s="1065">
        <f>SUM(V68:V75)</f>
        <v>0</v>
      </c>
      <c r="V67" s="1068"/>
    </row>
    <row r="68" spans="2:22" ht="12.45" customHeight="1">
      <c r="B68" s="1144" t="s">
        <v>205</v>
      </c>
      <c r="C68" s="1255">
        <f>SUM(D70:D114)</f>
        <v>0</v>
      </c>
      <c r="D68" s="1256"/>
      <c r="E68" s="1134"/>
      <c r="F68" s="1061"/>
      <c r="G68" s="1062"/>
      <c r="H68" s="1145" t="s">
        <v>245</v>
      </c>
      <c r="I68" s="1069">
        <v>110</v>
      </c>
      <c r="J68" s="1070">
        <f>配布数!$J$155</f>
        <v>0</v>
      </c>
      <c r="K68" s="1071" t="s">
        <v>300</v>
      </c>
      <c r="L68" s="1069">
        <v>10</v>
      </c>
      <c r="M68" s="1070">
        <f>配布数!$J$242</f>
        <v>0</v>
      </c>
      <c r="N68" s="1071" t="s">
        <v>331</v>
      </c>
      <c r="O68" s="1069">
        <v>80</v>
      </c>
      <c r="P68" s="1070">
        <f>配布数!$J$312</f>
        <v>0</v>
      </c>
      <c r="Q68" s="1071" t="s">
        <v>388</v>
      </c>
      <c r="R68" s="1069">
        <v>90</v>
      </c>
      <c r="S68" s="1072">
        <f>配布数!$J$400</f>
        <v>0</v>
      </c>
      <c r="T68" s="1071" t="s">
        <v>446</v>
      </c>
      <c r="U68" s="1069">
        <v>10</v>
      </c>
      <c r="V68" s="1073">
        <f>配布数!$J$473</f>
        <v>0</v>
      </c>
    </row>
    <row r="69" spans="2:22" ht="12.45" customHeight="1" thickBot="1">
      <c r="B69" s="1146" t="s">
        <v>207</v>
      </c>
      <c r="C69" s="1266">
        <f>SUM(G65:G80)</f>
        <v>0</v>
      </c>
      <c r="D69" s="1267"/>
      <c r="E69" s="1134"/>
      <c r="F69" s="1061"/>
      <c r="G69" s="1062"/>
      <c r="H69" s="1145" t="s">
        <v>247</v>
      </c>
      <c r="I69" s="1069">
        <v>30</v>
      </c>
      <c r="J69" s="1070">
        <f>配布数!$J$156</f>
        <v>0</v>
      </c>
      <c r="K69" s="1071"/>
      <c r="L69" s="1074"/>
      <c r="M69" s="1075"/>
      <c r="N69" s="1071" t="s">
        <v>333</v>
      </c>
      <c r="O69" s="1069">
        <v>110</v>
      </c>
      <c r="P69" s="1070">
        <f>配布数!$J$313</f>
        <v>0</v>
      </c>
      <c r="Q69" s="1071" t="s">
        <v>390</v>
      </c>
      <c r="R69" s="1069">
        <v>30</v>
      </c>
      <c r="S69" s="1072">
        <f>配布数!$J$401</f>
        <v>0</v>
      </c>
      <c r="T69" s="1071" t="s">
        <v>448</v>
      </c>
      <c r="U69" s="1069">
        <v>10</v>
      </c>
      <c r="V69" s="1073">
        <f>配布数!$J$474</f>
        <v>0</v>
      </c>
    </row>
    <row r="70" spans="2:22" ht="12.45" customHeight="1">
      <c r="B70" s="1147" t="s">
        <v>161</v>
      </c>
      <c r="C70" s="1076">
        <v>180</v>
      </c>
      <c r="D70" s="1077">
        <f>配布数!$M$8</f>
        <v>0</v>
      </c>
      <c r="E70" s="1145" t="s">
        <v>199</v>
      </c>
      <c r="F70" s="1076">
        <v>50</v>
      </c>
      <c r="G70" s="1077">
        <f>配布数!$M$42</f>
        <v>0</v>
      </c>
      <c r="H70" s="1145" t="s">
        <v>249</v>
      </c>
      <c r="I70" s="1069">
        <v>30</v>
      </c>
      <c r="J70" s="1070">
        <f>配布数!$J$157</f>
        <v>0</v>
      </c>
      <c r="K70" s="1078"/>
      <c r="L70" s="1079"/>
      <c r="M70" s="1080"/>
      <c r="N70" s="1071" t="s">
        <v>335</v>
      </c>
      <c r="O70" s="1069">
        <v>70</v>
      </c>
      <c r="P70" s="1070">
        <f>配布数!$J$314</f>
        <v>0</v>
      </c>
      <c r="Q70" s="1071" t="s">
        <v>392</v>
      </c>
      <c r="R70" s="1069">
        <v>60</v>
      </c>
      <c r="S70" s="1072">
        <f>配布数!$J$402</f>
        <v>0</v>
      </c>
      <c r="T70" s="1071" t="s">
        <v>450</v>
      </c>
      <c r="U70" s="1069">
        <v>20</v>
      </c>
      <c r="V70" s="1073">
        <f>配布数!$J$475</f>
        <v>0</v>
      </c>
    </row>
    <row r="71" spans="2:22" ht="12.45" customHeight="1">
      <c r="B71" s="1147" t="s">
        <v>175</v>
      </c>
      <c r="C71" s="1076">
        <v>440</v>
      </c>
      <c r="D71" s="1077">
        <f>配布数!$M$9</f>
        <v>0</v>
      </c>
      <c r="E71" s="1145" t="s">
        <v>201</v>
      </c>
      <c r="F71" s="1076">
        <v>50</v>
      </c>
      <c r="G71" s="1077">
        <f>配布数!$M$43</f>
        <v>0</v>
      </c>
      <c r="H71" s="1145"/>
      <c r="I71" s="1074"/>
      <c r="J71" s="1075"/>
      <c r="K71" s="1078"/>
      <c r="L71" s="1079"/>
      <c r="M71" s="1080"/>
      <c r="N71" s="1071" t="s">
        <v>337</v>
      </c>
      <c r="O71" s="1069">
        <v>40</v>
      </c>
      <c r="P71" s="1070">
        <f>配布数!$J$315</f>
        <v>0</v>
      </c>
      <c r="Q71" s="1071" t="s">
        <v>394</v>
      </c>
      <c r="R71" s="1069">
        <v>40</v>
      </c>
      <c r="S71" s="1072">
        <f>配布数!$J$403</f>
        <v>0</v>
      </c>
      <c r="T71" s="1071" t="s">
        <v>452</v>
      </c>
      <c r="U71" s="1069">
        <v>20</v>
      </c>
      <c r="V71" s="1073">
        <f>配布数!$J$476</f>
        <v>0</v>
      </c>
    </row>
    <row r="72" spans="2:22" ht="12.45" customHeight="1" thickBot="1">
      <c r="B72" s="1147" t="s">
        <v>178</v>
      </c>
      <c r="C72" s="1076">
        <v>270</v>
      </c>
      <c r="D72" s="1077">
        <f>配布数!$M$10</f>
        <v>0</v>
      </c>
      <c r="E72" s="1145" t="s">
        <v>203</v>
      </c>
      <c r="F72" s="1076">
        <v>20</v>
      </c>
      <c r="G72" s="1077">
        <f>配布数!$M$44</f>
        <v>0</v>
      </c>
      <c r="H72" s="1148"/>
      <c r="I72" s="1079"/>
      <c r="J72" s="1080"/>
      <c r="K72" s="1078"/>
      <c r="L72" s="1079"/>
      <c r="M72" s="1080"/>
      <c r="N72" s="1071" t="s">
        <v>339</v>
      </c>
      <c r="O72" s="1069">
        <v>70</v>
      </c>
      <c r="P72" s="1070">
        <f>配布数!$J$316</f>
        <v>0</v>
      </c>
      <c r="Q72" s="1071" t="s">
        <v>396</v>
      </c>
      <c r="R72" s="1069">
        <v>10</v>
      </c>
      <c r="S72" s="1072">
        <f>配布数!$J$404</f>
        <v>0</v>
      </c>
      <c r="T72" s="1078"/>
      <c r="U72" s="1079"/>
      <c r="V72" s="1081"/>
    </row>
    <row r="73" spans="2:22" ht="12.45" customHeight="1">
      <c r="B73" s="1147" t="s">
        <v>180</v>
      </c>
      <c r="C73" s="1076">
        <v>440</v>
      </c>
      <c r="D73" s="1077">
        <f>配布数!$M$11</f>
        <v>0</v>
      </c>
      <c r="E73" s="1145"/>
      <c r="F73" s="1061"/>
      <c r="G73" s="1062"/>
      <c r="H73" s="1128" t="s">
        <v>250</v>
      </c>
      <c r="I73" s="1123"/>
      <c r="J73" s="1123"/>
      <c r="K73" s="1128" t="s">
        <v>551</v>
      </c>
      <c r="L73" s="1123"/>
      <c r="M73" s="1124"/>
      <c r="N73" s="1082" t="s">
        <v>341</v>
      </c>
      <c r="O73" s="1069">
        <v>60</v>
      </c>
      <c r="P73" s="1070">
        <f>配布数!$J$317</f>
        <v>0</v>
      </c>
      <c r="Q73" s="1071" t="s">
        <v>398</v>
      </c>
      <c r="R73" s="1069">
        <v>20</v>
      </c>
      <c r="S73" s="1072">
        <f>配布数!$J$405</f>
        <v>0</v>
      </c>
      <c r="T73" s="1078"/>
      <c r="U73" s="1079"/>
      <c r="V73" s="1081"/>
    </row>
    <row r="74" spans="2:22" ht="12.45" customHeight="1">
      <c r="B74" s="1147" t="s">
        <v>182</v>
      </c>
      <c r="C74" s="1076">
        <v>130</v>
      </c>
      <c r="D74" s="1077">
        <f>配布数!$M$12</f>
        <v>0</v>
      </c>
      <c r="E74" s="1145"/>
      <c r="F74" s="1061"/>
      <c r="G74" s="1062"/>
      <c r="H74" s="1135"/>
      <c r="I74" s="1136">
        <f>SUM(I76:I78)</f>
        <v>50</v>
      </c>
      <c r="J74" s="1137"/>
      <c r="K74" s="1135"/>
      <c r="L74" s="1136">
        <f>SUM(L76:L84)</f>
        <v>340</v>
      </c>
      <c r="M74" s="1138"/>
      <c r="N74" s="1082"/>
      <c r="O74" s="1069"/>
      <c r="P74" s="1070"/>
      <c r="Q74" s="1071" t="s">
        <v>401</v>
      </c>
      <c r="R74" s="1069">
        <v>20</v>
      </c>
      <c r="S74" s="1072">
        <f>配布数!$J$406</f>
        <v>0</v>
      </c>
      <c r="T74" s="1078"/>
      <c r="U74" s="1079"/>
      <c r="V74" s="1081"/>
    </row>
    <row r="75" spans="2:22" ht="12.45" customHeight="1" thickBot="1">
      <c r="B75" s="1147" t="s">
        <v>185</v>
      </c>
      <c r="C75" s="1076">
        <v>430</v>
      </c>
      <c r="D75" s="1077">
        <f>配布数!$M$13</f>
        <v>0</v>
      </c>
      <c r="E75" s="1145"/>
      <c r="F75" s="1061"/>
      <c r="G75" s="1062"/>
      <c r="H75" s="1142" t="s">
        <v>550</v>
      </c>
      <c r="I75" s="1065">
        <f>SUM(J76:J78)</f>
        <v>0</v>
      </c>
      <c r="J75" s="1066"/>
      <c r="K75" s="1142" t="s">
        <v>550</v>
      </c>
      <c r="L75" s="1065">
        <f>SUM(M76:M84)</f>
        <v>0</v>
      </c>
      <c r="M75" s="1067"/>
      <c r="N75" s="1082"/>
      <c r="O75" s="1074"/>
      <c r="P75" s="1075"/>
      <c r="Q75" s="1071" t="s">
        <v>405</v>
      </c>
      <c r="R75" s="1069">
        <v>20</v>
      </c>
      <c r="S75" s="1072">
        <f>配布数!$J$408</f>
        <v>0</v>
      </c>
      <c r="T75" s="1078"/>
      <c r="U75" s="1079"/>
      <c r="V75" s="1081"/>
    </row>
    <row r="76" spans="2:22" ht="12.45" customHeight="1">
      <c r="B76" s="1147" t="s">
        <v>188</v>
      </c>
      <c r="C76" s="1076">
        <v>250</v>
      </c>
      <c r="D76" s="1077">
        <f>配布数!$M$14</f>
        <v>0</v>
      </c>
      <c r="E76" s="1145"/>
      <c r="F76" s="1061"/>
      <c r="G76" s="1062"/>
      <c r="H76" s="1145" t="s">
        <v>252</v>
      </c>
      <c r="I76" s="1069">
        <v>50</v>
      </c>
      <c r="J76" s="1070">
        <f>配布数!$J$167</f>
        <v>0</v>
      </c>
      <c r="K76" s="1071" t="s">
        <v>303</v>
      </c>
      <c r="L76" s="1069">
        <v>120</v>
      </c>
      <c r="M76" s="1070">
        <f>配布数!$J$254</f>
        <v>0</v>
      </c>
      <c r="N76" s="1071"/>
      <c r="O76" s="1074"/>
      <c r="P76" s="1075"/>
      <c r="Q76" s="1071" t="s">
        <v>407</v>
      </c>
      <c r="R76" s="1069">
        <v>10</v>
      </c>
      <c r="S76" s="1072">
        <f>配布数!$J$409</f>
        <v>0</v>
      </c>
      <c r="T76" s="1128" t="s">
        <v>552</v>
      </c>
      <c r="U76" s="1123"/>
      <c r="V76" s="1130"/>
    </row>
    <row r="77" spans="2:22" ht="12.45" customHeight="1">
      <c r="B77" s="1147"/>
      <c r="C77" s="1076"/>
      <c r="D77" s="1077"/>
      <c r="E77" s="1145"/>
      <c r="F77" s="1061"/>
      <c r="G77" s="1062"/>
      <c r="H77" s="1145"/>
      <c r="I77" s="1069"/>
      <c r="J77" s="1070"/>
      <c r="K77" s="1071" t="s">
        <v>305</v>
      </c>
      <c r="L77" s="1069">
        <v>80</v>
      </c>
      <c r="M77" s="1070">
        <f>配布数!$J$255</f>
        <v>0</v>
      </c>
      <c r="N77" s="1071"/>
      <c r="O77" s="1074"/>
      <c r="P77" s="1075"/>
      <c r="Q77" s="1071" t="s">
        <v>409</v>
      </c>
      <c r="R77" s="1069">
        <v>10</v>
      </c>
      <c r="S77" s="1072">
        <f>配布数!$J$410</f>
        <v>0</v>
      </c>
      <c r="T77" s="1135"/>
      <c r="U77" s="1136">
        <f>SUM(U79:U95)</f>
        <v>100</v>
      </c>
      <c r="V77" s="1140"/>
    </row>
    <row r="78" spans="2:22" ht="12.45" customHeight="1" thickBot="1">
      <c r="B78" s="1147"/>
      <c r="C78" s="1076"/>
      <c r="D78" s="1077"/>
      <c r="E78" s="1145"/>
      <c r="F78" s="1076"/>
      <c r="G78" s="1077"/>
      <c r="H78" s="1148"/>
      <c r="I78" s="1079"/>
      <c r="J78" s="1080"/>
      <c r="K78" s="1071" t="s">
        <v>307</v>
      </c>
      <c r="L78" s="1069">
        <v>70</v>
      </c>
      <c r="M78" s="1070">
        <f>配布数!$J$256</f>
        <v>0</v>
      </c>
      <c r="N78" s="1078"/>
      <c r="O78" s="1079"/>
      <c r="P78" s="1080"/>
      <c r="Q78" s="1071"/>
      <c r="R78" s="1069"/>
      <c r="S78" s="1072"/>
      <c r="T78" s="1142" t="s">
        <v>550</v>
      </c>
      <c r="U78" s="1065">
        <f>SUM(V79:V95)</f>
        <v>0</v>
      </c>
      <c r="V78" s="1068"/>
    </row>
    <row r="79" spans="2:22" ht="12.45" customHeight="1" thickBot="1">
      <c r="B79" s="1147"/>
      <c r="C79" s="1076"/>
      <c r="D79" s="1077"/>
      <c r="E79" s="1145"/>
      <c r="F79" s="1076"/>
      <c r="G79" s="1077"/>
      <c r="H79" s="1128" t="s">
        <v>553</v>
      </c>
      <c r="I79" s="1123"/>
      <c r="J79" s="1124"/>
      <c r="K79" s="1082" t="s">
        <v>309</v>
      </c>
      <c r="L79" s="1069">
        <v>50</v>
      </c>
      <c r="M79" s="1070">
        <f>配布数!$J$257</f>
        <v>0</v>
      </c>
      <c r="N79" s="1078"/>
      <c r="O79" s="1079"/>
      <c r="P79" s="1080"/>
      <c r="Q79" s="1071"/>
      <c r="R79" s="1069"/>
      <c r="S79" s="1072"/>
      <c r="T79" s="1071" t="s">
        <v>479</v>
      </c>
      <c r="U79" s="1069">
        <v>100</v>
      </c>
      <c r="V79" s="1073">
        <f>配布数!$M$506</f>
        <v>0</v>
      </c>
    </row>
    <row r="80" spans="2:22" ht="12.45" customHeight="1" thickBot="1">
      <c r="B80" s="1147" t="s">
        <v>67</v>
      </c>
      <c r="C80" s="1076">
        <v>50</v>
      </c>
      <c r="D80" s="1077">
        <f>配布数!$D$58</f>
        <v>0</v>
      </c>
      <c r="E80" s="1145"/>
      <c r="F80" s="1076"/>
      <c r="G80" s="1077"/>
      <c r="H80" s="1135"/>
      <c r="I80" s="1136">
        <f>SUM(I82:I85)</f>
        <v>130</v>
      </c>
      <c r="J80" s="1138"/>
      <c r="K80" s="1082" t="s">
        <v>311</v>
      </c>
      <c r="L80" s="1069">
        <v>20</v>
      </c>
      <c r="M80" s="1070">
        <f>配布数!$J$258</f>
        <v>0</v>
      </c>
      <c r="N80" s="1128" t="s">
        <v>554</v>
      </c>
      <c r="O80" s="1123"/>
      <c r="P80" s="1124"/>
      <c r="Q80" s="1083"/>
      <c r="R80" s="1079"/>
      <c r="S80" s="1084"/>
      <c r="T80" s="1078"/>
      <c r="U80" s="1079"/>
      <c r="V80" s="1081"/>
    </row>
    <row r="81" spans="2:22" ht="12.45" customHeight="1" thickBot="1">
      <c r="B81" s="1147" t="s">
        <v>69</v>
      </c>
      <c r="C81" s="1076">
        <v>120</v>
      </c>
      <c r="D81" s="1077">
        <f>配布数!$D$59</f>
        <v>0</v>
      </c>
      <c r="E81" s="1128" t="s">
        <v>555</v>
      </c>
      <c r="F81" s="1123"/>
      <c r="G81" s="1124"/>
      <c r="H81" s="1143" t="s">
        <v>550</v>
      </c>
      <c r="I81" s="1065">
        <f>SUM(J82:J85)</f>
        <v>0</v>
      </c>
      <c r="J81" s="1067"/>
      <c r="K81" s="1071"/>
      <c r="L81" s="1075"/>
      <c r="M81" s="1075"/>
      <c r="N81" s="1135"/>
      <c r="O81" s="1136">
        <f>SUM(O83:O97)</f>
        <v>530</v>
      </c>
      <c r="P81" s="1138"/>
      <c r="Q81" s="1083"/>
      <c r="R81" s="1079"/>
      <c r="S81" s="1084"/>
      <c r="T81" s="1078"/>
      <c r="U81" s="1079"/>
      <c r="V81" s="1081"/>
    </row>
    <row r="82" spans="2:22" ht="12.45" customHeight="1" thickBot="1">
      <c r="B82" s="1147" t="s">
        <v>72</v>
      </c>
      <c r="C82" s="1076">
        <v>40</v>
      </c>
      <c r="D82" s="1077">
        <f>配布数!$D$60</f>
        <v>0</v>
      </c>
      <c r="E82" s="1135"/>
      <c r="F82" s="1136">
        <f>SUM(F84:F92)</f>
        <v>220</v>
      </c>
      <c r="G82" s="1138"/>
      <c r="H82" s="1134" t="s">
        <v>255</v>
      </c>
      <c r="I82" s="1069">
        <v>70</v>
      </c>
      <c r="J82" s="1070">
        <f>配布数!$J$178</f>
        <v>0</v>
      </c>
      <c r="K82" s="1078"/>
      <c r="L82" s="1079"/>
      <c r="M82" s="1080"/>
      <c r="N82" s="1142" t="s">
        <v>550</v>
      </c>
      <c r="O82" s="1065">
        <f>SUM(P83:P97)</f>
        <v>0</v>
      </c>
      <c r="P82" s="1066"/>
      <c r="Q82" s="1128" t="s">
        <v>556</v>
      </c>
      <c r="R82" s="1123"/>
      <c r="S82" s="1124"/>
      <c r="T82" s="1083"/>
      <c r="U82" s="1079"/>
      <c r="V82" s="1081"/>
    </row>
    <row r="83" spans="2:22" ht="12.45" customHeight="1" thickBot="1">
      <c r="B83" s="1147" t="s">
        <v>76</v>
      </c>
      <c r="C83" s="1076">
        <v>40</v>
      </c>
      <c r="D83" s="1077">
        <f>配布数!$D$61</f>
        <v>0</v>
      </c>
      <c r="E83" s="1142" t="s">
        <v>550</v>
      </c>
      <c r="F83" s="1065">
        <f>SUM(G84:G92)</f>
        <v>0</v>
      </c>
      <c r="G83" s="1067"/>
      <c r="H83" s="1145" t="s">
        <v>257</v>
      </c>
      <c r="I83" s="1069">
        <v>20</v>
      </c>
      <c r="J83" s="1070">
        <f>配布数!$J$179</f>
        <v>0</v>
      </c>
      <c r="K83" s="1078"/>
      <c r="L83" s="1079"/>
      <c r="M83" s="1080"/>
      <c r="N83" s="1071" t="s">
        <v>346</v>
      </c>
      <c r="O83" s="1069">
        <v>90</v>
      </c>
      <c r="P83" s="1070">
        <f>配布数!$J$328</f>
        <v>0</v>
      </c>
      <c r="Q83" s="1135"/>
      <c r="R83" s="1136">
        <f>SUM(R85:R90)</f>
        <v>80</v>
      </c>
      <c r="S83" s="1138"/>
      <c r="T83" s="1083"/>
      <c r="U83" s="1079"/>
      <c r="V83" s="1081"/>
    </row>
    <row r="84" spans="2:22" ht="12.45" customHeight="1" thickBot="1">
      <c r="B84" s="1147" t="s">
        <v>79</v>
      </c>
      <c r="C84" s="1076">
        <v>110</v>
      </c>
      <c r="D84" s="1077">
        <f>配布数!$D$62</f>
        <v>0</v>
      </c>
      <c r="E84" s="1145" t="s">
        <v>216</v>
      </c>
      <c r="F84" s="1076">
        <v>30</v>
      </c>
      <c r="G84" s="1077">
        <f>配布数!$J$108</f>
        <v>0</v>
      </c>
      <c r="H84" s="1145" t="s">
        <v>259</v>
      </c>
      <c r="I84" s="1069">
        <v>40</v>
      </c>
      <c r="J84" s="1070">
        <f>配布数!$J$180</f>
        <v>0</v>
      </c>
      <c r="K84" s="1078"/>
      <c r="L84" s="1079"/>
      <c r="M84" s="1080"/>
      <c r="N84" s="1071" t="s">
        <v>348</v>
      </c>
      <c r="O84" s="1069">
        <v>80</v>
      </c>
      <c r="P84" s="1070">
        <f>配布数!$J$329</f>
        <v>0</v>
      </c>
      <c r="Q84" s="1142" t="s">
        <v>550</v>
      </c>
      <c r="R84" s="1065">
        <f>SUM(S85:S90)</f>
        <v>0</v>
      </c>
      <c r="S84" s="1067"/>
      <c r="T84" s="1078"/>
      <c r="U84" s="1079"/>
      <c r="V84" s="1081"/>
    </row>
    <row r="85" spans="2:22" ht="12.45" customHeight="1" thickBot="1">
      <c r="B85" s="1147" t="s">
        <v>81</v>
      </c>
      <c r="C85" s="1076">
        <v>70</v>
      </c>
      <c r="D85" s="1077">
        <f>配布数!$D$64</f>
        <v>0</v>
      </c>
      <c r="E85" s="1145" t="s">
        <v>218</v>
      </c>
      <c r="F85" s="1076">
        <v>20</v>
      </c>
      <c r="G85" s="1077">
        <f>配布数!$J$109</f>
        <v>0</v>
      </c>
      <c r="H85" s="1148"/>
      <c r="I85" s="1079"/>
      <c r="J85" s="1080"/>
      <c r="K85" s="1078"/>
      <c r="L85" s="1079"/>
      <c r="M85" s="1080"/>
      <c r="N85" s="1071" t="s">
        <v>350</v>
      </c>
      <c r="O85" s="1069">
        <v>80</v>
      </c>
      <c r="P85" s="1070">
        <f>配布数!$J$330</f>
        <v>0</v>
      </c>
      <c r="Q85" s="1071" t="s">
        <v>412</v>
      </c>
      <c r="R85" s="1069">
        <v>10</v>
      </c>
      <c r="S85" s="1072">
        <f>配布数!$J$420</f>
        <v>0</v>
      </c>
      <c r="T85" s="1078"/>
      <c r="U85" s="1079"/>
      <c r="V85" s="1081"/>
    </row>
    <row r="86" spans="2:22" ht="12.45" customHeight="1">
      <c r="B86" s="1147" t="s">
        <v>84</v>
      </c>
      <c r="C86" s="1076">
        <v>40</v>
      </c>
      <c r="D86" s="1077">
        <f>配布数!$D$65</f>
        <v>0</v>
      </c>
      <c r="E86" s="1145" t="s">
        <v>220</v>
      </c>
      <c r="F86" s="1076">
        <v>30</v>
      </c>
      <c r="G86" s="1077">
        <f>配布数!$J$110</f>
        <v>0</v>
      </c>
      <c r="H86" s="1128" t="s">
        <v>557</v>
      </c>
      <c r="I86" s="1123"/>
      <c r="J86" s="1123"/>
      <c r="K86" s="1128" t="s">
        <v>558</v>
      </c>
      <c r="L86" s="1123"/>
      <c r="M86" s="1124"/>
      <c r="N86" s="1082" t="s">
        <v>352</v>
      </c>
      <c r="O86" s="1069">
        <v>120</v>
      </c>
      <c r="P86" s="1070">
        <f>配布数!$J$331</f>
        <v>0</v>
      </c>
      <c r="Q86" s="1071" t="s">
        <v>414</v>
      </c>
      <c r="R86" s="1069">
        <v>30</v>
      </c>
      <c r="S86" s="1072">
        <f>配布数!$J$421</f>
        <v>0</v>
      </c>
      <c r="T86" s="1078"/>
      <c r="U86" s="1079"/>
      <c r="V86" s="1081"/>
    </row>
    <row r="87" spans="2:22" ht="12.45" customHeight="1">
      <c r="B87" s="1147" t="s">
        <v>87</v>
      </c>
      <c r="C87" s="1076">
        <v>40</v>
      </c>
      <c r="D87" s="1077">
        <f>配布数!$D$66</f>
        <v>0</v>
      </c>
      <c r="E87" s="1145" t="s">
        <v>222</v>
      </c>
      <c r="F87" s="1076">
        <v>30</v>
      </c>
      <c r="G87" s="1077">
        <f>配布数!$J$111</f>
        <v>0</v>
      </c>
      <c r="H87" s="1135"/>
      <c r="I87" s="1136">
        <f>SUM(I89:I109)</f>
        <v>400</v>
      </c>
      <c r="J87" s="1137"/>
      <c r="K87" s="1135"/>
      <c r="L87" s="1136">
        <f>SUM(L89:L97)</f>
        <v>80</v>
      </c>
      <c r="M87" s="1138"/>
      <c r="N87" s="1082" t="s">
        <v>354</v>
      </c>
      <c r="O87" s="1069">
        <v>50</v>
      </c>
      <c r="P87" s="1070">
        <f>配布数!$J$332</f>
        <v>0</v>
      </c>
      <c r="Q87" s="1071" t="s">
        <v>416</v>
      </c>
      <c r="R87" s="1069">
        <v>30</v>
      </c>
      <c r="S87" s="1072">
        <f>配布数!$J$422</f>
        <v>0</v>
      </c>
      <c r="T87" s="1078"/>
      <c r="U87" s="1079"/>
      <c r="V87" s="1081"/>
    </row>
    <row r="88" spans="2:22" ht="12.45" customHeight="1" thickBot="1">
      <c r="B88" s="1147" t="s">
        <v>89</v>
      </c>
      <c r="C88" s="1076">
        <v>80</v>
      </c>
      <c r="D88" s="1077">
        <f>配布数!$D$67</f>
        <v>0</v>
      </c>
      <c r="E88" s="1145" t="s">
        <v>224</v>
      </c>
      <c r="F88" s="1076">
        <v>70</v>
      </c>
      <c r="G88" s="1077">
        <f>配布数!$J$112</f>
        <v>0</v>
      </c>
      <c r="H88" s="1142" t="s">
        <v>550</v>
      </c>
      <c r="I88" s="1065">
        <f>SUM(J89:J109)</f>
        <v>0</v>
      </c>
      <c r="J88" s="1066"/>
      <c r="K88" s="1142" t="s">
        <v>550</v>
      </c>
      <c r="L88" s="1065">
        <f>SUM(M89:M97)</f>
        <v>0</v>
      </c>
      <c r="M88" s="1067"/>
      <c r="N88" s="1082" t="s">
        <v>356</v>
      </c>
      <c r="O88" s="1069">
        <v>10</v>
      </c>
      <c r="P88" s="1070">
        <f>配布数!$J$333</f>
        <v>0</v>
      </c>
      <c r="Q88" s="1071" t="s">
        <v>418</v>
      </c>
      <c r="R88" s="1069">
        <v>10</v>
      </c>
      <c r="S88" s="1072">
        <f>配布数!$J$423</f>
        <v>0</v>
      </c>
      <c r="T88" s="1078"/>
      <c r="U88" s="1079"/>
      <c r="V88" s="1081"/>
    </row>
    <row r="89" spans="2:22" ht="12.45" customHeight="1">
      <c r="B89" s="1147" t="s">
        <v>91</v>
      </c>
      <c r="C89" s="1076">
        <v>80</v>
      </c>
      <c r="D89" s="1077">
        <f>配布数!$D$68</f>
        <v>0</v>
      </c>
      <c r="E89" s="1145" t="s">
        <v>227</v>
      </c>
      <c r="F89" s="1076">
        <v>40</v>
      </c>
      <c r="G89" s="1077">
        <f>配布数!$J$113</f>
        <v>0</v>
      </c>
      <c r="H89" s="1145" t="s">
        <v>263</v>
      </c>
      <c r="I89" s="1069">
        <v>120</v>
      </c>
      <c r="J89" s="1070">
        <f>配布数!$J$205</f>
        <v>0</v>
      </c>
      <c r="K89" s="1071" t="s">
        <v>314</v>
      </c>
      <c r="L89" s="1069">
        <v>50</v>
      </c>
      <c r="M89" s="1070">
        <f>配布数!$J$267</f>
        <v>0</v>
      </c>
      <c r="N89" s="1071" t="s">
        <v>358</v>
      </c>
      <c r="O89" s="1069">
        <v>20</v>
      </c>
      <c r="P89" s="1070">
        <f>配布数!$J$334</f>
        <v>0</v>
      </c>
      <c r="Q89" s="1078"/>
      <c r="R89" s="1079"/>
      <c r="S89" s="1084"/>
      <c r="T89" s="1078"/>
      <c r="U89" s="1079"/>
      <c r="V89" s="1081"/>
    </row>
    <row r="90" spans="2:22" ht="12.45" customHeight="1" thickBot="1">
      <c r="B90" s="1147" t="s">
        <v>94</v>
      </c>
      <c r="C90" s="1076">
        <v>110</v>
      </c>
      <c r="D90" s="1077">
        <f>配布数!$D$69</f>
        <v>0</v>
      </c>
      <c r="E90" s="1145"/>
      <c r="F90" s="1076"/>
      <c r="G90" s="1077"/>
      <c r="H90" s="1145" t="s">
        <v>265</v>
      </c>
      <c r="I90" s="1076">
        <v>110</v>
      </c>
      <c r="J90" s="1077">
        <f>配布数!$J$206</f>
        <v>0</v>
      </c>
      <c r="K90" s="1071" t="s">
        <v>316</v>
      </c>
      <c r="L90" s="1069">
        <v>10</v>
      </c>
      <c r="M90" s="1070">
        <f>配布数!$J$268</f>
        <v>0</v>
      </c>
      <c r="N90" s="1071" t="s">
        <v>360</v>
      </c>
      <c r="O90" s="1069">
        <v>30</v>
      </c>
      <c r="P90" s="1070">
        <f>配布数!$J$335</f>
        <v>0</v>
      </c>
      <c r="Q90" s="1078"/>
      <c r="R90" s="1079"/>
      <c r="S90" s="1084"/>
      <c r="T90" s="1078"/>
      <c r="U90" s="1079"/>
      <c r="V90" s="1081"/>
    </row>
    <row r="91" spans="2:22" ht="12.45" customHeight="1">
      <c r="B91" s="1147" t="s">
        <v>97</v>
      </c>
      <c r="C91" s="1076">
        <v>80</v>
      </c>
      <c r="D91" s="1077">
        <f>配布数!$D$70</f>
        <v>0</v>
      </c>
      <c r="E91" s="1148"/>
      <c r="F91" s="1085"/>
      <c r="G91" s="1086"/>
      <c r="H91" s="1145" t="s">
        <v>267</v>
      </c>
      <c r="I91" s="1076">
        <v>40</v>
      </c>
      <c r="J91" s="1077">
        <f>配布数!$J$207</f>
        <v>0</v>
      </c>
      <c r="K91" s="1071" t="s">
        <v>318</v>
      </c>
      <c r="L91" s="1069">
        <v>20</v>
      </c>
      <c r="M91" s="1070">
        <f>配布数!$J$269</f>
        <v>0</v>
      </c>
      <c r="N91" s="1087" t="s">
        <v>362</v>
      </c>
      <c r="O91" s="1076">
        <v>40</v>
      </c>
      <c r="P91" s="1070">
        <f>配布数!$J$336</f>
        <v>0</v>
      </c>
      <c r="Q91" s="1128" t="s">
        <v>559</v>
      </c>
      <c r="R91" s="1123"/>
      <c r="S91" s="1124"/>
      <c r="T91" s="1083"/>
      <c r="U91" s="1079"/>
      <c r="V91" s="1081"/>
    </row>
    <row r="92" spans="2:22" ht="12.45" customHeight="1" thickBot="1">
      <c r="B92" s="1147" t="s">
        <v>101</v>
      </c>
      <c r="C92" s="1076">
        <v>160</v>
      </c>
      <c r="D92" s="1077">
        <f>配布数!$D$71</f>
        <v>0</v>
      </c>
      <c r="E92" s="1148"/>
      <c r="F92" s="1085"/>
      <c r="G92" s="1086"/>
      <c r="H92" s="1145" t="s">
        <v>269</v>
      </c>
      <c r="I92" s="1076">
        <v>10</v>
      </c>
      <c r="J92" s="1077">
        <f>配布数!$J$208</f>
        <v>0</v>
      </c>
      <c r="K92" s="1087"/>
      <c r="L92" s="1061"/>
      <c r="M92" s="1062"/>
      <c r="N92" s="1087" t="s">
        <v>364</v>
      </c>
      <c r="O92" s="1076">
        <v>10</v>
      </c>
      <c r="P92" s="1070">
        <f>配布数!$J$337</f>
        <v>0</v>
      </c>
      <c r="Q92" s="1135"/>
      <c r="R92" s="1136">
        <f>SUM(R94:R98)</f>
        <v>70</v>
      </c>
      <c r="S92" s="1138"/>
      <c r="T92" s="1083"/>
      <c r="U92" s="1079"/>
      <c r="V92" s="1081"/>
    </row>
    <row r="93" spans="2:22" ht="12.45" customHeight="1" thickBot="1">
      <c r="B93" s="1147" t="s">
        <v>104</v>
      </c>
      <c r="C93" s="1076">
        <v>180</v>
      </c>
      <c r="D93" s="1077">
        <f>配布数!$D$75</f>
        <v>0</v>
      </c>
      <c r="E93" s="1128" t="s">
        <v>560</v>
      </c>
      <c r="F93" s="1123"/>
      <c r="G93" s="1124"/>
      <c r="H93" s="1134" t="s">
        <v>271</v>
      </c>
      <c r="I93" s="1076">
        <v>40</v>
      </c>
      <c r="J93" s="1077">
        <f>配布数!$J$209</f>
        <v>0</v>
      </c>
      <c r="K93" s="1071"/>
      <c r="L93" s="1074"/>
      <c r="M93" s="1075"/>
      <c r="N93" s="1087"/>
      <c r="O93" s="1061"/>
      <c r="P93" s="1075"/>
      <c r="Q93" s="1142" t="s">
        <v>550</v>
      </c>
      <c r="R93" s="1065">
        <f>SUM(S94:S98)</f>
        <v>0</v>
      </c>
      <c r="S93" s="1067"/>
      <c r="T93" s="1078"/>
      <c r="U93" s="1079"/>
      <c r="V93" s="1081"/>
    </row>
    <row r="94" spans="2:22" ht="12.45" customHeight="1">
      <c r="B94" s="1147" t="s">
        <v>108</v>
      </c>
      <c r="C94" s="1076">
        <v>50</v>
      </c>
      <c r="D94" s="1077">
        <f>配布数!$D$76</f>
        <v>0</v>
      </c>
      <c r="E94" s="1135"/>
      <c r="F94" s="1136">
        <f>SUM(F96:F102)</f>
        <v>120</v>
      </c>
      <c r="G94" s="1138"/>
      <c r="H94" s="1134" t="s">
        <v>274</v>
      </c>
      <c r="I94" s="1076">
        <v>40</v>
      </c>
      <c r="J94" s="1077">
        <f>配布数!$J$211</f>
        <v>0</v>
      </c>
      <c r="K94" s="1078"/>
      <c r="L94" s="1079"/>
      <c r="M94" s="1080"/>
      <c r="N94" s="1087"/>
      <c r="O94" s="1061"/>
      <c r="P94" s="1075"/>
      <c r="Q94" s="1071" t="s">
        <v>421</v>
      </c>
      <c r="R94" s="1069">
        <v>10</v>
      </c>
      <c r="S94" s="1072">
        <f>配布数!$J$432</f>
        <v>0</v>
      </c>
      <c r="T94" s="1078"/>
      <c r="U94" s="1079"/>
      <c r="V94" s="1081"/>
    </row>
    <row r="95" spans="2:22" ht="12.45" customHeight="1" thickBot="1">
      <c r="B95" s="1147" t="s">
        <v>112</v>
      </c>
      <c r="C95" s="1076">
        <v>110</v>
      </c>
      <c r="D95" s="1077">
        <f>配布数!$D$77</f>
        <v>0</v>
      </c>
      <c r="E95" s="1142" t="s">
        <v>550</v>
      </c>
      <c r="F95" s="1065">
        <f>SUM(G96:G102)</f>
        <v>0</v>
      </c>
      <c r="G95" s="1067"/>
      <c r="H95" s="1145" t="s">
        <v>276</v>
      </c>
      <c r="I95" s="1076">
        <v>20</v>
      </c>
      <c r="J95" s="1077">
        <f>配布数!$J$212</f>
        <v>0</v>
      </c>
      <c r="K95" s="1078"/>
      <c r="L95" s="1079"/>
      <c r="M95" s="1080"/>
      <c r="N95" s="1087"/>
      <c r="O95" s="1061"/>
      <c r="P95" s="1075"/>
      <c r="Q95" s="1071" t="s">
        <v>423</v>
      </c>
      <c r="R95" s="1069">
        <v>50</v>
      </c>
      <c r="S95" s="1072">
        <f>配布数!$J$433</f>
        <v>0</v>
      </c>
      <c r="T95" s="1078"/>
      <c r="U95" s="1079"/>
      <c r="V95" s="1081"/>
    </row>
    <row r="96" spans="2:22" ht="12.45" customHeight="1">
      <c r="B96" s="1147" t="s">
        <v>119</v>
      </c>
      <c r="C96" s="1076">
        <v>20</v>
      </c>
      <c r="D96" s="1077">
        <f>配布数!$D$78</f>
        <v>0</v>
      </c>
      <c r="E96" s="1145" t="s">
        <v>231</v>
      </c>
      <c r="F96" s="1076">
        <v>40</v>
      </c>
      <c r="G96" s="1077">
        <f>配布数!$J$123</f>
        <v>0</v>
      </c>
      <c r="H96" s="1145" t="s">
        <v>278</v>
      </c>
      <c r="I96" s="1076">
        <v>20</v>
      </c>
      <c r="J96" s="1077">
        <f>配布数!$J$213</f>
        <v>0</v>
      </c>
      <c r="K96" s="1078"/>
      <c r="L96" s="1079"/>
      <c r="M96" s="1080"/>
      <c r="N96" s="1088"/>
      <c r="O96" s="1085"/>
      <c r="P96" s="1086"/>
      <c r="Q96" s="1087" t="s">
        <v>425</v>
      </c>
      <c r="R96" s="1076">
        <v>10</v>
      </c>
      <c r="S96" s="1089">
        <f>配布数!$J$434</f>
        <v>0</v>
      </c>
      <c r="T96" s="1128" t="s">
        <v>561</v>
      </c>
      <c r="U96" s="1123"/>
      <c r="V96" s="1130"/>
    </row>
    <row r="97" spans="2:22" ht="12.45" customHeight="1" thickBot="1">
      <c r="B97" s="1147" t="s">
        <v>128</v>
      </c>
      <c r="C97" s="1076">
        <v>10</v>
      </c>
      <c r="D97" s="1077">
        <f>配布数!$D$79</f>
        <v>0</v>
      </c>
      <c r="E97" s="1145" t="s">
        <v>233</v>
      </c>
      <c r="F97" s="1076">
        <v>50</v>
      </c>
      <c r="G97" s="1077">
        <f>配布数!$J$124</f>
        <v>0</v>
      </c>
      <c r="H97" s="1145"/>
      <c r="I97" s="1076"/>
      <c r="J97" s="1077"/>
      <c r="K97" s="1088"/>
      <c r="L97" s="1085"/>
      <c r="M97" s="1086"/>
      <c r="N97" s="1088"/>
      <c r="O97" s="1085"/>
      <c r="P97" s="1086"/>
      <c r="Q97" s="1088"/>
      <c r="R97" s="1085"/>
      <c r="S97" s="1090"/>
      <c r="T97" s="1135"/>
      <c r="U97" s="1136">
        <f>SUM(U99:U115)</f>
        <v>130</v>
      </c>
      <c r="V97" s="1140"/>
    </row>
    <row r="98" spans="2:22" ht="12.45" customHeight="1" thickBot="1">
      <c r="B98" s="1147" t="s">
        <v>131</v>
      </c>
      <c r="C98" s="1076">
        <v>30</v>
      </c>
      <c r="D98" s="1077">
        <f>配布数!$D$80</f>
        <v>0</v>
      </c>
      <c r="E98" s="1145" t="s">
        <v>235</v>
      </c>
      <c r="F98" s="1076">
        <v>30</v>
      </c>
      <c r="G98" s="1077">
        <f>配布数!$J$126</f>
        <v>0</v>
      </c>
      <c r="H98" s="1145"/>
      <c r="I98" s="1061"/>
      <c r="J98" s="1062"/>
      <c r="K98" s="1128" t="s">
        <v>319</v>
      </c>
      <c r="L98" s="1123"/>
      <c r="M98" s="1123"/>
      <c r="N98" s="1128" t="s">
        <v>562</v>
      </c>
      <c r="O98" s="1123"/>
      <c r="P98" s="1124"/>
      <c r="Q98" s="1091"/>
      <c r="R98" s="1085"/>
      <c r="S98" s="1090"/>
      <c r="T98" s="1142" t="s">
        <v>550</v>
      </c>
      <c r="U98" s="1065">
        <f>SUM(V99:V115)</f>
        <v>0</v>
      </c>
      <c r="V98" s="1068"/>
    </row>
    <row r="99" spans="2:22" ht="12.45" customHeight="1">
      <c r="B99" s="1147" t="s">
        <v>133</v>
      </c>
      <c r="C99" s="1076">
        <v>60</v>
      </c>
      <c r="D99" s="1077">
        <f>配布数!$D$81</f>
        <v>0</v>
      </c>
      <c r="E99" s="1145"/>
      <c r="F99" s="1076"/>
      <c r="G99" s="1077"/>
      <c r="H99" s="1145"/>
      <c r="I99" s="1061"/>
      <c r="J99" s="1062"/>
      <c r="K99" s="1135"/>
      <c r="L99" s="1136">
        <f>SUM(L101:L108)</f>
        <v>140</v>
      </c>
      <c r="M99" s="1137"/>
      <c r="N99" s="1135"/>
      <c r="O99" s="1136">
        <f>SUM(O101:O108)</f>
        <v>120</v>
      </c>
      <c r="P99" s="1138"/>
      <c r="Q99" s="1129" t="s">
        <v>563</v>
      </c>
      <c r="R99" s="1123"/>
      <c r="S99" s="1124"/>
      <c r="T99" s="1092" t="s">
        <v>519</v>
      </c>
      <c r="U99" s="1076">
        <v>10</v>
      </c>
      <c r="V99" s="1093">
        <f>配布数!$M$528</f>
        <v>0</v>
      </c>
    </row>
    <row r="100" spans="2:22" ht="12.45" customHeight="1" thickBot="1">
      <c r="B100" s="1147" t="s">
        <v>136</v>
      </c>
      <c r="C100" s="1076">
        <v>30</v>
      </c>
      <c r="D100" s="1077">
        <f>配布数!$D$82</f>
        <v>0</v>
      </c>
      <c r="E100" s="1145"/>
      <c r="F100" s="1076"/>
      <c r="G100" s="1077"/>
      <c r="H100" s="1145"/>
      <c r="I100" s="1061"/>
      <c r="J100" s="1062"/>
      <c r="K100" s="1142" t="s">
        <v>550</v>
      </c>
      <c r="L100" s="1065">
        <f>SUM(M101:M108)</f>
        <v>0</v>
      </c>
      <c r="M100" s="1066"/>
      <c r="N100" s="1142" t="s">
        <v>550</v>
      </c>
      <c r="O100" s="1065">
        <f>SUM(P101:P108)</f>
        <v>0</v>
      </c>
      <c r="P100" s="1067"/>
      <c r="Q100" s="1139"/>
      <c r="R100" s="1136">
        <f>SUM(R102:R110)</f>
        <v>80</v>
      </c>
      <c r="S100" s="1138"/>
      <c r="T100" s="1092" t="s">
        <v>521</v>
      </c>
      <c r="U100" s="1076">
        <v>40</v>
      </c>
      <c r="V100" s="1093">
        <f>配布数!$M$529</f>
        <v>0</v>
      </c>
    </row>
    <row r="101" spans="2:22" ht="12.45" customHeight="1" thickBot="1">
      <c r="B101" s="1147" t="s">
        <v>138</v>
      </c>
      <c r="C101" s="1076">
        <v>50</v>
      </c>
      <c r="D101" s="1077">
        <f>配布数!$D$83</f>
        <v>0</v>
      </c>
      <c r="E101" s="1145"/>
      <c r="F101" s="1061"/>
      <c r="G101" s="1062"/>
      <c r="H101" s="1145"/>
      <c r="I101" s="1061"/>
      <c r="J101" s="1062"/>
      <c r="K101" s="1087" t="s">
        <v>321</v>
      </c>
      <c r="L101" s="1076">
        <v>70</v>
      </c>
      <c r="M101" s="1077">
        <f>配布数!$J$280</f>
        <v>0</v>
      </c>
      <c r="N101" s="1087" t="s">
        <v>372</v>
      </c>
      <c r="O101" s="1076">
        <v>50</v>
      </c>
      <c r="P101" s="1077">
        <f>配布数!$J$352</f>
        <v>0</v>
      </c>
      <c r="Q101" s="1142" t="s">
        <v>550</v>
      </c>
      <c r="R101" s="1065">
        <f>SUM(S102:S110)</f>
        <v>0</v>
      </c>
      <c r="S101" s="1067"/>
      <c r="T101" s="1087" t="s">
        <v>523</v>
      </c>
      <c r="U101" s="1076">
        <v>10</v>
      </c>
      <c r="V101" s="1093">
        <f>配布数!$M$530</f>
        <v>0</v>
      </c>
    </row>
    <row r="102" spans="2:22" ht="12.45" customHeight="1" thickBot="1">
      <c r="B102" s="1147" t="s">
        <v>159</v>
      </c>
      <c r="C102" s="1076">
        <v>100</v>
      </c>
      <c r="D102" s="1077">
        <f>配布数!$D$85</f>
        <v>0</v>
      </c>
      <c r="E102" s="1148"/>
      <c r="F102" s="1085"/>
      <c r="G102" s="1086"/>
      <c r="H102" s="1145"/>
      <c r="I102" s="1061"/>
      <c r="J102" s="1062"/>
      <c r="K102" s="1087" t="s">
        <v>323</v>
      </c>
      <c r="L102" s="1076">
        <v>10</v>
      </c>
      <c r="M102" s="1077">
        <f>配布数!$J$281</f>
        <v>0</v>
      </c>
      <c r="N102" s="1087" t="s">
        <v>374</v>
      </c>
      <c r="O102" s="1076">
        <v>50</v>
      </c>
      <c r="P102" s="1077">
        <f>配布数!$J$353</f>
        <v>0</v>
      </c>
      <c r="Q102" s="1071" t="s">
        <v>428</v>
      </c>
      <c r="R102" s="1069">
        <v>20</v>
      </c>
      <c r="S102" s="1072">
        <f>配布数!$J$449</f>
        <v>0</v>
      </c>
      <c r="T102" s="1087" t="s">
        <v>525</v>
      </c>
      <c r="U102" s="1076">
        <v>30</v>
      </c>
      <c r="V102" s="1093">
        <f>配布数!$M$531</f>
        <v>0</v>
      </c>
    </row>
    <row r="103" spans="2:22" ht="12.45" customHeight="1">
      <c r="B103" s="1147" t="s">
        <v>162</v>
      </c>
      <c r="C103" s="1076">
        <v>60</v>
      </c>
      <c r="D103" s="1077">
        <f>配布数!$D$86</f>
        <v>0</v>
      </c>
      <c r="E103" s="1128" t="s">
        <v>564</v>
      </c>
      <c r="F103" s="1123"/>
      <c r="G103" s="1124"/>
      <c r="H103" s="1134"/>
      <c r="I103" s="1061"/>
      <c r="J103" s="1062"/>
      <c r="K103" s="1087" t="s">
        <v>325</v>
      </c>
      <c r="L103" s="1076">
        <v>60</v>
      </c>
      <c r="M103" s="1077">
        <f>配布数!$J$282</f>
        <v>0</v>
      </c>
      <c r="N103" s="1087" t="s">
        <v>376</v>
      </c>
      <c r="O103" s="1076">
        <v>10</v>
      </c>
      <c r="P103" s="1077">
        <f>配布数!$J$354</f>
        <v>0</v>
      </c>
      <c r="Q103" s="1071" t="s">
        <v>430</v>
      </c>
      <c r="R103" s="1069">
        <v>30</v>
      </c>
      <c r="S103" s="1072">
        <f>配布数!$J$450</f>
        <v>0</v>
      </c>
      <c r="T103" s="1087" t="s">
        <v>502</v>
      </c>
      <c r="U103" s="1076">
        <v>20</v>
      </c>
      <c r="V103" s="1093">
        <f>配布数!$M$532</f>
        <v>0</v>
      </c>
    </row>
    <row r="104" spans="2:22" ht="12.45" customHeight="1">
      <c r="B104" s="1147" t="s">
        <v>165</v>
      </c>
      <c r="C104" s="1076">
        <v>30</v>
      </c>
      <c r="D104" s="1077">
        <f>配布数!$D$87</f>
        <v>0</v>
      </c>
      <c r="E104" s="1135"/>
      <c r="F104" s="1136">
        <f>SUM(F106:F115)</f>
        <v>90</v>
      </c>
      <c r="G104" s="1138"/>
      <c r="H104" s="1134"/>
      <c r="I104" s="1061"/>
      <c r="J104" s="1062"/>
      <c r="K104" s="1087"/>
      <c r="L104" s="1076"/>
      <c r="M104" s="1077"/>
      <c r="N104" s="1087" t="s">
        <v>378</v>
      </c>
      <c r="O104" s="1076">
        <v>10</v>
      </c>
      <c r="P104" s="1077">
        <f>配布数!$J$355</f>
        <v>0</v>
      </c>
      <c r="Q104" s="1071" t="s">
        <v>432</v>
      </c>
      <c r="R104" s="1069">
        <v>10</v>
      </c>
      <c r="S104" s="1072">
        <f>配布数!$J$451</f>
        <v>0</v>
      </c>
      <c r="T104" s="1087" t="s">
        <v>506</v>
      </c>
      <c r="U104" s="1076">
        <v>10</v>
      </c>
      <c r="V104" s="1093">
        <f>配布数!$M$533</f>
        <v>0</v>
      </c>
    </row>
    <row r="105" spans="2:22" ht="12.45" customHeight="1" thickBot="1">
      <c r="B105" s="1149"/>
      <c r="C105" s="1076"/>
      <c r="D105" s="1077"/>
      <c r="E105" s="1142" t="s">
        <v>550</v>
      </c>
      <c r="F105" s="1065">
        <f>SUM(G106:G115)</f>
        <v>0</v>
      </c>
      <c r="G105" s="1067"/>
      <c r="H105" s="1145"/>
      <c r="I105" s="1061"/>
      <c r="J105" s="1062"/>
      <c r="K105" s="1087"/>
      <c r="L105" s="1061"/>
      <c r="M105" s="1062"/>
      <c r="N105" s="1087"/>
      <c r="O105" s="1061"/>
      <c r="P105" s="1062"/>
      <c r="Q105" s="1071" t="s">
        <v>434</v>
      </c>
      <c r="R105" s="1069">
        <v>10</v>
      </c>
      <c r="S105" s="1072">
        <f>配布数!$J$452</f>
        <v>0</v>
      </c>
      <c r="T105" s="1087" t="s">
        <v>509</v>
      </c>
      <c r="U105" s="1076">
        <v>10</v>
      </c>
      <c r="V105" s="1093">
        <f>配布数!$M$534</f>
        <v>0</v>
      </c>
    </row>
    <row r="106" spans="2:22" ht="12.45" customHeight="1">
      <c r="B106" s="1149"/>
      <c r="C106" s="1076"/>
      <c r="D106" s="1077"/>
      <c r="E106" s="1145" t="s">
        <v>238</v>
      </c>
      <c r="F106" s="1076">
        <v>50</v>
      </c>
      <c r="G106" s="1077">
        <f>配布数!$J$136</f>
        <v>0</v>
      </c>
      <c r="H106" s="1145"/>
      <c r="I106" s="1061"/>
      <c r="J106" s="1062"/>
      <c r="K106" s="1087"/>
      <c r="L106" s="1061"/>
      <c r="M106" s="1062"/>
      <c r="N106" s="1088"/>
      <c r="O106" s="1085"/>
      <c r="P106" s="1086"/>
      <c r="Q106" s="1071" t="s">
        <v>436</v>
      </c>
      <c r="R106" s="1069">
        <v>10</v>
      </c>
      <c r="S106" s="1072">
        <f>配布数!$J$453</f>
        <v>0</v>
      </c>
      <c r="T106" s="1087"/>
      <c r="U106" s="1061"/>
      <c r="V106" s="1094"/>
    </row>
    <row r="107" spans="2:22" ht="12.45" customHeight="1">
      <c r="B107" s="1149"/>
      <c r="C107" s="1076"/>
      <c r="D107" s="1077"/>
      <c r="E107" s="1145" t="s">
        <v>240</v>
      </c>
      <c r="F107" s="1076">
        <v>30</v>
      </c>
      <c r="G107" s="1077">
        <f>配布数!$J$137</f>
        <v>0</v>
      </c>
      <c r="H107" s="1145"/>
      <c r="I107" s="1061"/>
      <c r="J107" s="1062"/>
      <c r="K107" s="1088"/>
      <c r="L107" s="1085"/>
      <c r="M107" s="1086"/>
      <c r="N107" s="1088"/>
      <c r="O107" s="1085"/>
      <c r="P107" s="1086"/>
      <c r="Q107" s="1071"/>
      <c r="R107" s="1074"/>
      <c r="S107" s="1095"/>
      <c r="T107" s="1088"/>
      <c r="U107" s="1085"/>
      <c r="V107" s="1096"/>
    </row>
    <row r="108" spans="2:22" ht="12.45" customHeight="1" thickBot="1">
      <c r="B108" s="1149"/>
      <c r="C108" s="1076"/>
      <c r="D108" s="1077"/>
      <c r="E108" s="1145" t="s">
        <v>242</v>
      </c>
      <c r="F108" s="1076">
        <v>10</v>
      </c>
      <c r="G108" s="1077">
        <f>配布数!$J$138</f>
        <v>0</v>
      </c>
      <c r="H108" s="1148"/>
      <c r="I108" s="1085"/>
      <c r="J108" s="1086"/>
      <c r="K108" s="1088"/>
      <c r="L108" s="1085"/>
      <c r="M108" s="1086"/>
      <c r="N108" s="1078"/>
      <c r="O108" s="1079"/>
      <c r="P108" s="1080"/>
      <c r="Q108" s="1071"/>
      <c r="R108" s="1074"/>
      <c r="S108" s="1095"/>
      <c r="T108" s="1088"/>
      <c r="U108" s="1085"/>
      <c r="V108" s="1096"/>
    </row>
    <row r="109" spans="2:22" ht="12.45" customHeight="1" thickBot="1">
      <c r="B109" s="1149"/>
      <c r="C109" s="1076"/>
      <c r="D109" s="1077"/>
      <c r="E109" s="1145"/>
      <c r="F109" s="1076"/>
      <c r="G109" s="1077"/>
      <c r="H109" s="1148"/>
      <c r="I109" s="1085"/>
      <c r="J109" s="1086"/>
      <c r="K109" s="1088"/>
      <c r="L109" s="1085"/>
      <c r="M109" s="1086"/>
      <c r="N109" s="1128" t="s">
        <v>565</v>
      </c>
      <c r="O109" s="1123"/>
      <c r="P109" s="1124"/>
      <c r="Q109" s="1091"/>
      <c r="R109" s="1085"/>
      <c r="S109" s="1090"/>
      <c r="T109" s="1088"/>
      <c r="U109" s="1085"/>
      <c r="V109" s="1096"/>
    </row>
    <row r="110" spans="2:22" ht="12.45" customHeight="1" thickBot="1">
      <c r="B110" s="1149"/>
      <c r="C110" s="1062"/>
      <c r="D110" s="1062"/>
      <c r="E110" s="1145"/>
      <c r="F110" s="1076"/>
      <c r="G110" s="1077"/>
      <c r="H110" s="1128" t="s">
        <v>566</v>
      </c>
      <c r="I110" s="1123"/>
      <c r="J110" s="1124"/>
      <c r="K110" s="1129" t="s">
        <v>567</v>
      </c>
      <c r="L110" s="1123"/>
      <c r="M110" s="1124"/>
      <c r="N110" s="1135"/>
      <c r="O110" s="1136">
        <f>SUM(O112:O115)</f>
        <v>50</v>
      </c>
      <c r="P110" s="1138"/>
      <c r="Q110" s="1091"/>
      <c r="R110" s="1085"/>
      <c r="S110" s="1090"/>
      <c r="T110" s="1088"/>
      <c r="U110" s="1085"/>
      <c r="V110" s="1096"/>
    </row>
    <row r="111" spans="2:22" ht="12.45" customHeight="1" thickBot="1">
      <c r="B111" s="1149"/>
      <c r="C111" s="1062"/>
      <c r="D111" s="1062"/>
      <c r="E111" s="1145"/>
      <c r="F111" s="1062"/>
      <c r="G111" s="1062"/>
      <c r="H111" s="1135"/>
      <c r="I111" s="1136">
        <f>SUM(I113:I115)</f>
        <v>70</v>
      </c>
      <c r="J111" s="1138"/>
      <c r="K111" s="1139"/>
      <c r="L111" s="1136">
        <f>SUM(L113:L114)</f>
        <v>30</v>
      </c>
      <c r="M111" s="1138"/>
      <c r="N111" s="1142" t="s">
        <v>550</v>
      </c>
      <c r="O111" s="1065">
        <f>SUM(P112:P115)</f>
        <v>0</v>
      </c>
      <c r="P111" s="1066"/>
      <c r="Q111" s="1128" t="s">
        <v>568</v>
      </c>
      <c r="R111" s="1123"/>
      <c r="S111" s="1124"/>
      <c r="T111" s="1091"/>
      <c r="U111" s="1085"/>
      <c r="V111" s="1096"/>
    </row>
    <row r="112" spans="2:22" ht="12.45" customHeight="1" thickBot="1">
      <c r="B112" s="1149"/>
      <c r="C112" s="1062"/>
      <c r="D112" s="1062"/>
      <c r="E112" s="1145"/>
      <c r="F112" s="1061"/>
      <c r="G112" s="1062"/>
      <c r="H112" s="1142" t="s">
        <v>550</v>
      </c>
      <c r="I112" s="1065">
        <f>SUM(J113:J115)</f>
        <v>0</v>
      </c>
      <c r="J112" s="1067"/>
      <c r="K112" s="1142" t="s">
        <v>550</v>
      </c>
      <c r="L112" s="1065">
        <f>SUM(M113:M114)</f>
        <v>0</v>
      </c>
      <c r="M112" s="1067"/>
      <c r="N112" s="1087" t="s">
        <v>381</v>
      </c>
      <c r="O112" s="1076">
        <v>30</v>
      </c>
      <c r="P112" s="1077">
        <f>配布数!$J$366</f>
        <v>0</v>
      </c>
      <c r="Q112" s="1135"/>
      <c r="R112" s="1136">
        <f>SUM(R114:R115)</f>
        <v>30</v>
      </c>
      <c r="S112" s="1138"/>
      <c r="T112" s="1091"/>
      <c r="U112" s="1085"/>
      <c r="V112" s="1096"/>
    </row>
    <row r="113" spans="2:22" ht="12.45" customHeight="1" thickBot="1">
      <c r="B113" s="1149"/>
      <c r="C113" s="1062"/>
      <c r="D113" s="1062"/>
      <c r="E113" s="1145"/>
      <c r="F113" s="1061"/>
      <c r="G113" s="1062"/>
      <c r="H113" s="1145" t="s">
        <v>295</v>
      </c>
      <c r="I113" s="1076">
        <v>60</v>
      </c>
      <c r="J113" s="1077">
        <f>配布数!$J$232</f>
        <v>0</v>
      </c>
      <c r="K113" s="1087" t="s">
        <v>328</v>
      </c>
      <c r="L113" s="1076">
        <v>30</v>
      </c>
      <c r="M113" s="1077">
        <f>配布数!$J$303</f>
        <v>0</v>
      </c>
      <c r="N113" s="1087" t="s">
        <v>383</v>
      </c>
      <c r="O113" s="1076">
        <v>10</v>
      </c>
      <c r="P113" s="1077">
        <f>配布数!$J$367</f>
        <v>0</v>
      </c>
      <c r="Q113" s="1142" t="s">
        <v>550</v>
      </c>
      <c r="R113" s="1065">
        <f>SUM(S114:S115)</f>
        <v>0</v>
      </c>
      <c r="S113" s="1067"/>
      <c r="T113" s="1091"/>
      <c r="U113" s="1085"/>
      <c r="V113" s="1096"/>
    </row>
    <row r="114" spans="2:22" ht="12.45" customHeight="1">
      <c r="B114" s="1149"/>
      <c r="C114" s="1062"/>
      <c r="D114" s="1062"/>
      <c r="E114" s="1145"/>
      <c r="F114" s="1061"/>
      <c r="G114" s="1062"/>
      <c r="H114" s="1145" t="s">
        <v>294</v>
      </c>
      <c r="I114" s="1076">
        <v>10</v>
      </c>
      <c r="J114" s="1077">
        <f>配布数!$J$233</f>
        <v>0</v>
      </c>
      <c r="K114" s="1087"/>
      <c r="L114" s="1061"/>
      <c r="M114" s="1086"/>
      <c r="N114" s="1087" t="s">
        <v>385</v>
      </c>
      <c r="O114" s="1076">
        <v>10</v>
      </c>
      <c r="P114" s="1077">
        <f>配布数!$J$368</f>
        <v>0</v>
      </c>
      <c r="Q114" s="1087" t="s">
        <v>443</v>
      </c>
      <c r="R114" s="1076">
        <v>30</v>
      </c>
      <c r="S114" s="1089">
        <f>配布数!$J$464</f>
        <v>0</v>
      </c>
      <c r="T114" s="1088"/>
      <c r="U114" s="1085"/>
      <c r="V114" s="1096"/>
    </row>
    <row r="115" spans="2:22" ht="12.45" customHeight="1" thickBot="1">
      <c r="B115" s="1150"/>
      <c r="C115" s="1097"/>
      <c r="D115" s="1098"/>
      <c r="E115" s="1153"/>
      <c r="F115" s="1099"/>
      <c r="G115" s="1100"/>
      <c r="H115" s="1153"/>
      <c r="I115" s="1101"/>
      <c r="J115" s="1102"/>
      <c r="K115" s="1103"/>
      <c r="L115" s="1101"/>
      <c r="M115" s="1102"/>
      <c r="N115" s="1103"/>
      <c r="O115" s="1101"/>
      <c r="P115" s="1102"/>
      <c r="Q115" s="1103"/>
      <c r="R115" s="1101"/>
      <c r="S115" s="1104"/>
      <c r="T115" s="1103"/>
      <c r="U115" s="1101"/>
      <c r="V115" s="1105"/>
    </row>
    <row r="116" spans="2:22" s="1116" customFormat="1" ht="12" customHeight="1">
      <c r="B116" s="1154" t="s">
        <v>569</v>
      </c>
    </row>
    <row r="117" spans="2:22" s="1116" customFormat="1" ht="12" customHeight="1">
      <c r="R117" s="1158"/>
      <c r="S117" s="1158"/>
      <c r="T117" s="1268">
        <v>46054</v>
      </c>
      <c r="U117" s="1269"/>
      <c r="V117" s="1269"/>
    </row>
    <row r="118" spans="2:22" s="1116" customFormat="1"/>
    <row r="119" spans="2:22" s="1116" customFormat="1" ht="12" customHeight="1"/>
    <row r="121" spans="2:22" s="1116" customFormat="1" ht="25.5" customHeight="1" thickBot="1">
      <c r="B121" s="1257" t="s">
        <v>574</v>
      </c>
      <c r="C121" s="1257"/>
      <c r="D121" s="1257"/>
      <c r="E121" s="1257"/>
      <c r="F121" s="1257"/>
      <c r="G121" s="1257"/>
      <c r="H121" s="1257"/>
      <c r="I121" s="1257"/>
      <c r="J121" s="1257"/>
      <c r="K121" s="1257"/>
      <c r="L121" s="1257"/>
      <c r="M121" s="1257"/>
      <c r="N121" s="1257"/>
      <c r="O121" s="1257"/>
      <c r="P121" s="1257"/>
      <c r="Q121" s="1257"/>
      <c r="R121" s="1257"/>
      <c r="S121" s="1257"/>
      <c r="T121" s="1257"/>
      <c r="U121" s="1257"/>
      <c r="V121" s="1257"/>
    </row>
    <row r="122" spans="2:22" ht="12.45" customHeight="1">
      <c r="B122" s="1106" t="s">
        <v>539</v>
      </c>
      <c r="C122" s="1107"/>
      <c r="D122" s="1107"/>
      <c r="E122" s="1108" t="s">
        <v>44</v>
      </c>
      <c r="F122" s="1109" t="s">
        <v>540</v>
      </c>
      <c r="G122" s="1107"/>
      <c r="H122" s="1109" t="s">
        <v>541</v>
      </c>
      <c r="I122" s="1107"/>
      <c r="J122" s="1110" t="s">
        <v>542</v>
      </c>
      <c r="K122" s="1107"/>
      <c r="L122" s="1107"/>
      <c r="M122" s="1111"/>
      <c r="N122" s="1111"/>
      <c r="O122" s="1112" t="s">
        <v>543</v>
      </c>
      <c r="P122" s="1113"/>
      <c r="Q122" s="1113"/>
      <c r="R122" s="1114"/>
      <c r="S122" s="1115"/>
      <c r="T122" s="1116"/>
      <c r="U122" s="1116"/>
      <c r="V122" s="1115"/>
    </row>
    <row r="123" spans="2:22" ht="21" customHeight="1" thickBot="1">
      <c r="B123" s="1117"/>
      <c r="C123" s="1118"/>
      <c r="D123" s="1118"/>
      <c r="E123" s="1119"/>
      <c r="F123" s="1120">
        <f>$H$3+$H$63+$H$123+$H$183+$H$243+$H$303+$H$363+$H$423</f>
        <v>0</v>
      </c>
      <c r="G123" s="1121"/>
      <c r="H123" s="1120">
        <f>+C127+F143+F155+F165+I172+I148+I141+I135+I127+L127+L135+L148+L160+O171+O160+O142+O127+R127+R144+R153+R161+R173+U158+U138+U127+L172</f>
        <v>0</v>
      </c>
      <c r="I123" s="1118"/>
      <c r="J123" s="1258"/>
      <c r="K123" s="1259"/>
      <c r="L123" s="1259"/>
      <c r="M123" s="1259"/>
      <c r="N123" s="1260"/>
      <c r="O123" s="1261"/>
      <c r="P123" s="1259"/>
      <c r="Q123" s="1259"/>
      <c r="R123" s="1262"/>
      <c r="S123" s="1263"/>
      <c r="T123" s="1264"/>
      <c r="U123" s="1264"/>
      <c r="V123" s="1264"/>
    </row>
    <row r="124" spans="2:22" ht="6" customHeight="1" thickBot="1">
      <c r="B124" s="1116"/>
      <c r="C124" s="1116"/>
      <c r="D124" s="1116"/>
      <c r="E124" s="1116"/>
      <c r="F124" s="1116"/>
      <c r="G124" s="1116"/>
      <c r="H124" s="1116"/>
      <c r="I124" s="1116"/>
      <c r="J124" s="1116"/>
      <c r="K124" s="1116"/>
      <c r="L124" s="1116"/>
      <c r="M124" s="1116"/>
      <c r="N124" s="1116"/>
      <c r="O124" s="1116"/>
      <c r="P124" s="1116"/>
      <c r="Q124" s="1116"/>
      <c r="R124" s="1116"/>
      <c r="S124" s="1265"/>
      <c r="T124" s="1265"/>
      <c r="U124" s="1265"/>
      <c r="V124" s="1265"/>
    </row>
    <row r="125" spans="2:22" ht="12.45" customHeight="1">
      <c r="B125" s="1122" t="s">
        <v>544</v>
      </c>
      <c r="C125" s="1123"/>
      <c r="D125" s="1124"/>
      <c r="E125" s="1125"/>
      <c r="F125" s="1157"/>
      <c r="G125" s="1060"/>
      <c r="H125" s="1128" t="s">
        <v>545</v>
      </c>
      <c r="I125" s="1123"/>
      <c r="J125" s="1123"/>
      <c r="K125" s="1128" t="s">
        <v>546</v>
      </c>
      <c r="L125" s="1123"/>
      <c r="M125" s="1124"/>
      <c r="N125" s="1129" t="s">
        <v>573</v>
      </c>
      <c r="O125" s="1123"/>
      <c r="P125" s="1123"/>
      <c r="Q125" s="1128" t="s">
        <v>548</v>
      </c>
      <c r="R125" s="1123"/>
      <c r="S125" s="1124"/>
      <c r="T125" s="1129" t="s">
        <v>549</v>
      </c>
      <c r="U125" s="1123"/>
      <c r="V125" s="1130"/>
    </row>
    <row r="126" spans="2:22" ht="12.45" customHeight="1">
      <c r="B126" s="1131"/>
      <c r="C126" s="1132">
        <f>SUM(C130:C175)+SUM(F125:F140)</f>
        <v>5540</v>
      </c>
      <c r="D126" s="1133"/>
      <c r="E126" s="1134"/>
      <c r="F126" s="1061"/>
      <c r="G126" s="1062"/>
      <c r="H126" s="1135"/>
      <c r="I126" s="1136">
        <f>SUM(I128:I132)</f>
        <v>240</v>
      </c>
      <c r="J126" s="1137"/>
      <c r="K126" s="1135"/>
      <c r="L126" s="1136">
        <f>SUM(L128:L132)</f>
        <v>20</v>
      </c>
      <c r="M126" s="1138"/>
      <c r="N126" s="1139"/>
      <c r="O126" s="1136">
        <f>SUM(O128:O139)</f>
        <v>1070</v>
      </c>
      <c r="P126" s="1137"/>
      <c r="Q126" s="1135"/>
      <c r="R126" s="1136">
        <f>SUM(R128:R141)</f>
        <v>900</v>
      </c>
      <c r="S126" s="1138"/>
      <c r="T126" s="1139"/>
      <c r="U126" s="1136">
        <f>SUM(U128:U135)</f>
        <v>100</v>
      </c>
      <c r="V126" s="1140"/>
    </row>
    <row r="127" spans="2:22" ht="12.45" customHeight="1" thickBot="1">
      <c r="B127" s="1141" t="s">
        <v>550</v>
      </c>
      <c r="C127" s="1063">
        <f>+C128+C129</f>
        <v>0</v>
      </c>
      <c r="D127" s="1064"/>
      <c r="E127" s="1134"/>
      <c r="F127" s="1061"/>
      <c r="G127" s="1062"/>
      <c r="H127" s="1142" t="s">
        <v>550</v>
      </c>
      <c r="I127" s="1065">
        <f>SUM(J128:J132)</f>
        <v>0</v>
      </c>
      <c r="J127" s="1066"/>
      <c r="K127" s="1142" t="s">
        <v>550</v>
      </c>
      <c r="L127" s="1065">
        <f>SUM(M128:M132)</f>
        <v>0</v>
      </c>
      <c r="M127" s="1067"/>
      <c r="N127" s="1143" t="s">
        <v>550</v>
      </c>
      <c r="O127" s="1065">
        <f>SUM(P128:P139)</f>
        <v>0</v>
      </c>
      <c r="P127" s="1066"/>
      <c r="Q127" s="1142" t="s">
        <v>550</v>
      </c>
      <c r="R127" s="1065">
        <f>SUM(S128:S141)</f>
        <v>0</v>
      </c>
      <c r="S127" s="1067"/>
      <c r="T127" s="1143" t="s">
        <v>550</v>
      </c>
      <c r="U127" s="1065">
        <f>SUM(V128:V135)</f>
        <v>0</v>
      </c>
      <c r="V127" s="1068"/>
    </row>
    <row r="128" spans="2:22" ht="12.45" customHeight="1">
      <c r="B128" s="1144" t="s">
        <v>205</v>
      </c>
      <c r="C128" s="1255">
        <f>SUM(D130:D156)</f>
        <v>0</v>
      </c>
      <c r="D128" s="1256"/>
      <c r="E128" s="1134"/>
      <c r="F128" s="1061"/>
      <c r="G128" s="1062"/>
      <c r="H128" s="1145" t="s">
        <v>244</v>
      </c>
      <c r="I128" s="1069">
        <v>160</v>
      </c>
      <c r="J128" s="1070">
        <f>配布数!$G$155</f>
        <v>0</v>
      </c>
      <c r="K128" s="1071" t="s">
        <v>298</v>
      </c>
      <c r="L128" s="1069">
        <v>10</v>
      </c>
      <c r="M128" s="1070">
        <f>配布数!$G$242</f>
        <v>0</v>
      </c>
      <c r="N128" s="1071" t="s">
        <v>342</v>
      </c>
      <c r="O128" s="1069">
        <v>710</v>
      </c>
      <c r="P128" s="1070">
        <f>配布数!$G$312</f>
        <v>0</v>
      </c>
      <c r="Q128" s="1071" t="s">
        <v>408</v>
      </c>
      <c r="R128" s="1069">
        <v>260</v>
      </c>
      <c r="S128" s="1072">
        <f>配布数!$G$400</f>
        <v>0</v>
      </c>
      <c r="T128" s="1071" t="s">
        <v>446</v>
      </c>
      <c r="U128" s="1069">
        <v>30</v>
      </c>
      <c r="V128" s="1073">
        <f>配布数!$G$473</f>
        <v>0</v>
      </c>
    </row>
    <row r="129" spans="2:22" ht="12.45" customHeight="1" thickBot="1">
      <c r="B129" s="1146" t="s">
        <v>207</v>
      </c>
      <c r="C129" s="1266">
        <f>SUM(G125:G140)</f>
        <v>0</v>
      </c>
      <c r="D129" s="1267"/>
      <c r="E129" s="1134"/>
      <c r="F129" s="1061"/>
      <c r="G129" s="1062"/>
      <c r="H129" s="1145" t="s">
        <v>245</v>
      </c>
      <c r="I129" s="1069">
        <v>50</v>
      </c>
      <c r="J129" s="1070">
        <f>配布数!$G$156</f>
        <v>0</v>
      </c>
      <c r="K129" s="1071" t="s">
        <v>300</v>
      </c>
      <c r="L129" s="1069">
        <v>10</v>
      </c>
      <c r="M129" s="1070">
        <f>配布数!$G$243</f>
        <v>0</v>
      </c>
      <c r="N129" s="1071" t="s">
        <v>337</v>
      </c>
      <c r="O129" s="1069">
        <v>30</v>
      </c>
      <c r="P129" s="1070">
        <f>配布数!$G$313</f>
        <v>0</v>
      </c>
      <c r="Q129" s="1071" t="s">
        <v>391</v>
      </c>
      <c r="R129" s="1069">
        <v>260</v>
      </c>
      <c r="S129" s="1072">
        <f>配布数!$G$401</f>
        <v>0</v>
      </c>
      <c r="T129" s="1071" t="s">
        <v>448</v>
      </c>
      <c r="U129" s="1069">
        <v>10</v>
      </c>
      <c r="V129" s="1073">
        <f>配布数!$G$474</f>
        <v>0</v>
      </c>
    </row>
    <row r="130" spans="2:22" ht="12.45" customHeight="1">
      <c r="B130" s="1147" t="s">
        <v>157</v>
      </c>
      <c r="C130" s="1076">
        <v>30</v>
      </c>
      <c r="D130" s="1077">
        <f>配布数!$J$8</f>
        <v>0</v>
      </c>
      <c r="E130" s="1145" t="s">
        <v>199</v>
      </c>
      <c r="F130" s="1076">
        <v>50</v>
      </c>
      <c r="G130" s="1077">
        <f>配布数!$J$42</f>
        <v>0</v>
      </c>
      <c r="H130" s="1145" t="s">
        <v>249</v>
      </c>
      <c r="I130" s="1069">
        <v>30</v>
      </c>
      <c r="J130" s="1070">
        <f>配布数!$G$157</f>
        <v>0</v>
      </c>
      <c r="K130" s="1078"/>
      <c r="L130" s="1079"/>
      <c r="M130" s="1080"/>
      <c r="N130" s="1071" t="s">
        <v>343</v>
      </c>
      <c r="O130" s="1069">
        <v>330</v>
      </c>
      <c r="P130" s="1070">
        <f>配布数!$G$314</f>
        <v>0</v>
      </c>
      <c r="Q130" s="1071" t="s">
        <v>393</v>
      </c>
      <c r="R130" s="1069">
        <v>350</v>
      </c>
      <c r="S130" s="1072">
        <f>配布数!$G$402</f>
        <v>0</v>
      </c>
      <c r="T130" s="1071" t="s">
        <v>450</v>
      </c>
      <c r="U130" s="1069">
        <v>30</v>
      </c>
      <c r="V130" s="1073">
        <f>配布数!$G$475</f>
        <v>0</v>
      </c>
    </row>
    <row r="131" spans="2:22" ht="12.45" customHeight="1">
      <c r="B131" s="1147" t="s">
        <v>154</v>
      </c>
      <c r="C131" s="1076">
        <v>330</v>
      </c>
      <c r="D131" s="1077">
        <f>配布数!$J$9</f>
        <v>0</v>
      </c>
      <c r="E131" s="1145" t="s">
        <v>201</v>
      </c>
      <c r="F131" s="1076">
        <v>30</v>
      </c>
      <c r="G131" s="1077">
        <f>配布数!$J$43</f>
        <v>0</v>
      </c>
      <c r="H131" s="1145"/>
      <c r="I131" s="1069"/>
      <c r="J131" s="1070"/>
      <c r="K131" s="1078"/>
      <c r="L131" s="1079"/>
      <c r="M131" s="1080"/>
      <c r="N131" s="1071"/>
      <c r="O131" s="1074"/>
      <c r="P131" s="1075"/>
      <c r="Q131" s="1071" t="s">
        <v>403</v>
      </c>
      <c r="R131" s="1069">
        <v>10</v>
      </c>
      <c r="S131" s="1072">
        <f>配布数!$G$404</f>
        <v>0</v>
      </c>
      <c r="T131" s="1071" t="s">
        <v>452</v>
      </c>
      <c r="U131" s="1069">
        <v>30</v>
      </c>
      <c r="V131" s="1073">
        <f>配布数!$G$476</f>
        <v>0</v>
      </c>
    </row>
    <row r="132" spans="2:22" ht="12.45" customHeight="1" thickBot="1">
      <c r="B132" s="1147" t="s">
        <v>177</v>
      </c>
      <c r="C132" s="1076">
        <v>180</v>
      </c>
      <c r="D132" s="1077">
        <f>配布数!$J$10</f>
        <v>0</v>
      </c>
      <c r="E132" s="1145" t="s">
        <v>203</v>
      </c>
      <c r="F132" s="1076">
        <v>10</v>
      </c>
      <c r="G132" s="1077">
        <f>配布数!$J$44</f>
        <v>0</v>
      </c>
      <c r="H132" s="1148"/>
      <c r="I132" s="1079"/>
      <c r="J132" s="1080"/>
      <c r="K132" s="1078"/>
      <c r="L132" s="1079"/>
      <c r="M132" s="1080"/>
      <c r="N132" s="1071"/>
      <c r="O132" s="1074"/>
      <c r="P132" s="1075"/>
      <c r="Q132" s="1071" t="s">
        <v>405</v>
      </c>
      <c r="R132" s="1069">
        <v>20</v>
      </c>
      <c r="S132" s="1072">
        <f>配布数!$G$403</f>
        <v>0</v>
      </c>
      <c r="T132" s="1078"/>
      <c r="U132" s="1079"/>
      <c r="V132" s="1081"/>
    </row>
    <row r="133" spans="2:22" ht="12.45" customHeight="1">
      <c r="B133" s="1147" t="s">
        <v>150</v>
      </c>
      <c r="C133" s="1076">
        <v>60</v>
      </c>
      <c r="D133" s="1077">
        <f>配布数!$J$11</f>
        <v>0</v>
      </c>
      <c r="E133" s="1145"/>
      <c r="F133" s="1061"/>
      <c r="G133" s="1062"/>
      <c r="H133" s="1128" t="s">
        <v>250</v>
      </c>
      <c r="I133" s="1123"/>
      <c r="J133" s="1123"/>
      <c r="K133" s="1128" t="s">
        <v>551</v>
      </c>
      <c r="L133" s="1123"/>
      <c r="M133" s="1124"/>
      <c r="N133" s="1082"/>
      <c r="O133" s="1074"/>
      <c r="P133" s="1075"/>
      <c r="Q133" s="1071"/>
      <c r="R133" s="1074"/>
      <c r="S133" s="1095"/>
      <c r="T133" s="1078"/>
      <c r="U133" s="1079"/>
      <c r="V133" s="1081"/>
    </row>
    <row r="134" spans="2:22" ht="12.45" customHeight="1">
      <c r="B134" s="1147" t="s">
        <v>175</v>
      </c>
      <c r="C134" s="1076">
        <v>570</v>
      </c>
      <c r="D134" s="1077">
        <f>配布数!$J$12</f>
        <v>0</v>
      </c>
      <c r="E134" s="1145"/>
      <c r="F134" s="1061"/>
      <c r="G134" s="1062"/>
      <c r="H134" s="1135"/>
      <c r="I134" s="1136">
        <f>SUM(I136:I138)</f>
        <v>160</v>
      </c>
      <c r="J134" s="1137"/>
      <c r="K134" s="1135"/>
      <c r="L134" s="1136">
        <f>SUM(L136:L144)</f>
        <v>1000</v>
      </c>
      <c r="M134" s="1138"/>
      <c r="N134" s="1082"/>
      <c r="O134" s="1074"/>
      <c r="P134" s="1075"/>
      <c r="Q134" s="1071"/>
      <c r="R134" s="1074"/>
      <c r="S134" s="1095"/>
      <c r="T134" s="1078"/>
      <c r="U134" s="1079"/>
      <c r="V134" s="1081"/>
    </row>
    <row r="135" spans="2:22" ht="12.45" customHeight="1" thickBot="1">
      <c r="B135" s="1147" t="s">
        <v>184</v>
      </c>
      <c r="C135" s="1076">
        <v>50</v>
      </c>
      <c r="D135" s="1077">
        <f>配布数!$J$13</f>
        <v>0</v>
      </c>
      <c r="E135" s="1145"/>
      <c r="F135" s="1061"/>
      <c r="G135" s="1062"/>
      <c r="H135" s="1142" t="s">
        <v>550</v>
      </c>
      <c r="I135" s="1065">
        <f>SUM(J136:J138)</f>
        <v>0</v>
      </c>
      <c r="J135" s="1066"/>
      <c r="K135" s="1142" t="s">
        <v>550</v>
      </c>
      <c r="L135" s="1065">
        <f>SUM(M136:M144)</f>
        <v>0</v>
      </c>
      <c r="M135" s="1067"/>
      <c r="N135" s="1082"/>
      <c r="O135" s="1074"/>
      <c r="P135" s="1075"/>
      <c r="Q135" s="1071"/>
      <c r="R135" s="1074"/>
      <c r="S135" s="1095"/>
      <c r="T135" s="1078"/>
      <c r="U135" s="1079"/>
      <c r="V135" s="1081"/>
    </row>
    <row r="136" spans="2:22" ht="12.45" customHeight="1">
      <c r="B136" s="1147" t="s">
        <v>187</v>
      </c>
      <c r="C136" s="1076">
        <v>200</v>
      </c>
      <c r="D136" s="1077">
        <f>配布数!$J$14</f>
        <v>0</v>
      </c>
      <c r="E136" s="1145"/>
      <c r="F136" s="1061"/>
      <c r="G136" s="1062"/>
      <c r="H136" s="1145" t="s">
        <v>251</v>
      </c>
      <c r="I136" s="1069">
        <v>160</v>
      </c>
      <c r="J136" s="1070">
        <f>配布数!$G$167</f>
        <v>0</v>
      </c>
      <c r="K136" s="1071" t="s">
        <v>302</v>
      </c>
      <c r="L136" s="1069">
        <v>700</v>
      </c>
      <c r="M136" s="1070">
        <f>配布数!$G$254</f>
        <v>0</v>
      </c>
      <c r="N136" s="1071"/>
      <c r="O136" s="1074"/>
      <c r="P136" s="1075"/>
      <c r="Q136" s="1071"/>
      <c r="R136" s="1074"/>
      <c r="S136" s="1095"/>
      <c r="T136" s="1128" t="s">
        <v>552</v>
      </c>
      <c r="U136" s="1123"/>
      <c r="V136" s="1130"/>
    </row>
    <row r="137" spans="2:22" ht="12.45" customHeight="1">
      <c r="B137" s="1147" t="s">
        <v>107</v>
      </c>
      <c r="C137" s="1076">
        <v>310</v>
      </c>
      <c r="D137" s="1077">
        <f>配布数!$J$15</f>
        <v>0</v>
      </c>
      <c r="E137" s="1145"/>
      <c r="F137" s="1061"/>
      <c r="G137" s="1062"/>
      <c r="H137" s="1145"/>
      <c r="I137" s="1074"/>
      <c r="J137" s="1075"/>
      <c r="K137" s="1071" t="s">
        <v>308</v>
      </c>
      <c r="L137" s="1069">
        <v>300</v>
      </c>
      <c r="M137" s="1070">
        <f>配布数!$G$256</f>
        <v>0</v>
      </c>
      <c r="N137" s="1071"/>
      <c r="O137" s="1074"/>
      <c r="P137" s="1075"/>
      <c r="Q137" s="1071"/>
      <c r="R137" s="1074"/>
      <c r="S137" s="1095"/>
      <c r="T137" s="1135"/>
      <c r="U137" s="1136">
        <f>SUM(U139:U155)</f>
        <v>80</v>
      </c>
      <c r="V137" s="1140"/>
    </row>
    <row r="138" spans="2:22" ht="12.45" customHeight="1" thickBot="1">
      <c r="B138" s="1147" t="s">
        <v>190</v>
      </c>
      <c r="C138" s="1076">
        <v>500</v>
      </c>
      <c r="D138" s="1077">
        <f>配布数!$J$16</f>
        <v>0</v>
      </c>
      <c r="E138" s="1145"/>
      <c r="F138" s="1076"/>
      <c r="G138" s="1077"/>
      <c r="H138" s="1148"/>
      <c r="I138" s="1079"/>
      <c r="J138" s="1080"/>
      <c r="K138" s="1071"/>
      <c r="L138" s="1069"/>
      <c r="M138" s="1070"/>
      <c r="N138" s="1078"/>
      <c r="O138" s="1079"/>
      <c r="P138" s="1080"/>
      <c r="Q138" s="1071"/>
      <c r="R138" s="1074"/>
      <c r="S138" s="1095"/>
      <c r="T138" s="1142" t="s">
        <v>550</v>
      </c>
      <c r="U138" s="1065">
        <f>SUM(V139:V155)</f>
        <v>0</v>
      </c>
      <c r="V138" s="1068"/>
    </row>
    <row r="139" spans="2:22" ht="12.45" customHeight="1" thickBot="1">
      <c r="B139" s="1147" t="s">
        <v>121</v>
      </c>
      <c r="C139" s="1076">
        <v>360</v>
      </c>
      <c r="D139" s="1077">
        <f>配布数!$J$17</f>
        <v>0</v>
      </c>
      <c r="E139" s="1145"/>
      <c r="F139" s="1076"/>
      <c r="G139" s="1077"/>
      <c r="H139" s="1128" t="s">
        <v>553</v>
      </c>
      <c r="I139" s="1123"/>
      <c r="J139" s="1124"/>
      <c r="K139" s="1082"/>
      <c r="L139" s="1074"/>
      <c r="M139" s="1075"/>
      <c r="N139" s="1078"/>
      <c r="O139" s="1079"/>
      <c r="P139" s="1080"/>
      <c r="Q139" s="1071"/>
      <c r="R139" s="1074"/>
      <c r="S139" s="1095"/>
      <c r="T139" s="1071" t="s">
        <v>462</v>
      </c>
      <c r="U139" s="1069">
        <v>80</v>
      </c>
      <c r="V139" s="1073">
        <f>配布数!$M$498</f>
        <v>0</v>
      </c>
    </row>
    <row r="140" spans="2:22" ht="12.45" customHeight="1" thickBot="1">
      <c r="B140" s="1147" t="s">
        <v>191</v>
      </c>
      <c r="C140" s="1076">
        <v>150</v>
      </c>
      <c r="D140" s="1077">
        <f>配布数!$J$18</f>
        <v>0</v>
      </c>
      <c r="E140" s="1145"/>
      <c r="F140" s="1076"/>
      <c r="G140" s="1077"/>
      <c r="H140" s="1135"/>
      <c r="I140" s="1136">
        <f>SUM(I142:I145)</f>
        <v>130</v>
      </c>
      <c r="J140" s="1138"/>
      <c r="K140" s="1082"/>
      <c r="L140" s="1074"/>
      <c r="M140" s="1075"/>
      <c r="N140" s="1128" t="s">
        <v>554</v>
      </c>
      <c r="O140" s="1123"/>
      <c r="P140" s="1124"/>
      <c r="Q140" s="1083"/>
      <c r="R140" s="1079"/>
      <c r="S140" s="1084"/>
      <c r="T140" s="1078"/>
      <c r="U140" s="1079"/>
      <c r="V140" s="1081"/>
    </row>
    <row r="141" spans="2:22" ht="12.45" customHeight="1" thickBot="1">
      <c r="B141" s="1147" t="s">
        <v>192</v>
      </c>
      <c r="C141" s="1076">
        <v>550</v>
      </c>
      <c r="D141" s="1077">
        <f>配布数!$J$19</f>
        <v>0</v>
      </c>
      <c r="E141" s="1128" t="s">
        <v>555</v>
      </c>
      <c r="F141" s="1123"/>
      <c r="G141" s="1124"/>
      <c r="H141" s="1143" t="s">
        <v>550</v>
      </c>
      <c r="I141" s="1065">
        <f>SUM(J142:J145)</f>
        <v>0</v>
      </c>
      <c r="J141" s="1067"/>
      <c r="K141" s="1078"/>
      <c r="L141" s="1079"/>
      <c r="M141" s="1080"/>
      <c r="N141" s="1135"/>
      <c r="O141" s="1136">
        <f>SUM(O143:O157)</f>
        <v>2020</v>
      </c>
      <c r="P141" s="1138"/>
      <c r="Q141" s="1083"/>
      <c r="R141" s="1079"/>
      <c r="S141" s="1084"/>
      <c r="T141" s="1078"/>
      <c r="U141" s="1079"/>
      <c r="V141" s="1081"/>
    </row>
    <row r="142" spans="2:22" ht="12.45" customHeight="1" thickBot="1">
      <c r="B142" s="1147" t="s">
        <v>188</v>
      </c>
      <c r="C142" s="1076">
        <v>440</v>
      </c>
      <c r="D142" s="1077">
        <f>配布数!$J$20</f>
        <v>0</v>
      </c>
      <c r="E142" s="1135"/>
      <c r="F142" s="1136">
        <f>SUM(F144:F152)</f>
        <v>640</v>
      </c>
      <c r="G142" s="1138"/>
      <c r="H142" s="1134" t="s">
        <v>255</v>
      </c>
      <c r="I142" s="1069">
        <v>80</v>
      </c>
      <c r="J142" s="1070">
        <f>配布数!$G$178</f>
        <v>0</v>
      </c>
      <c r="K142" s="1078"/>
      <c r="L142" s="1079"/>
      <c r="M142" s="1080"/>
      <c r="N142" s="1142" t="s">
        <v>550</v>
      </c>
      <c r="O142" s="1065">
        <f>SUM(P143:P157)</f>
        <v>0</v>
      </c>
      <c r="P142" s="1066"/>
      <c r="Q142" s="1128" t="s">
        <v>556</v>
      </c>
      <c r="R142" s="1123"/>
      <c r="S142" s="1124"/>
      <c r="T142" s="1083"/>
      <c r="U142" s="1079"/>
      <c r="V142" s="1081"/>
    </row>
    <row r="143" spans="2:22" ht="12.45" customHeight="1" thickBot="1">
      <c r="B143" s="1147" t="s">
        <v>193</v>
      </c>
      <c r="C143" s="1076">
        <v>410</v>
      </c>
      <c r="D143" s="1077">
        <f>配布数!$J$21</f>
        <v>0</v>
      </c>
      <c r="E143" s="1142" t="s">
        <v>550</v>
      </c>
      <c r="F143" s="1065">
        <f>SUM(G144:G152)</f>
        <v>0</v>
      </c>
      <c r="G143" s="1067"/>
      <c r="H143" s="1145" t="s">
        <v>257</v>
      </c>
      <c r="I143" s="1069">
        <v>20</v>
      </c>
      <c r="J143" s="1070">
        <f>配布数!$G$179</f>
        <v>0</v>
      </c>
      <c r="K143" s="1078"/>
      <c r="L143" s="1079"/>
      <c r="M143" s="1080"/>
      <c r="N143" s="1071" t="s">
        <v>365</v>
      </c>
      <c r="O143" s="1069">
        <v>440</v>
      </c>
      <c r="P143" s="1070">
        <f>配布数!$G$328</f>
        <v>0</v>
      </c>
      <c r="Q143" s="1135"/>
      <c r="R143" s="1136">
        <f>SUM(R145:R150)</f>
        <v>80</v>
      </c>
      <c r="S143" s="1138"/>
      <c r="T143" s="1083"/>
      <c r="U143" s="1079"/>
      <c r="V143" s="1081"/>
    </row>
    <row r="144" spans="2:22" ht="12.45" customHeight="1" thickBot="1">
      <c r="B144" s="1147" t="s">
        <v>194</v>
      </c>
      <c r="C144" s="1076">
        <v>630</v>
      </c>
      <c r="D144" s="1077">
        <f>配布数!$J$22</f>
        <v>0</v>
      </c>
      <c r="E144" s="1145" t="s">
        <v>215</v>
      </c>
      <c r="F144" s="1076">
        <v>240</v>
      </c>
      <c r="G144" s="1077">
        <f>配布数!$G$108</f>
        <v>0</v>
      </c>
      <c r="H144" s="1145" t="s">
        <v>259</v>
      </c>
      <c r="I144" s="1069">
        <v>30</v>
      </c>
      <c r="J144" s="1070">
        <f>配布数!$G$180</f>
        <v>0</v>
      </c>
      <c r="K144" s="1078"/>
      <c r="L144" s="1079"/>
      <c r="M144" s="1080"/>
      <c r="N144" s="1071" t="s">
        <v>366</v>
      </c>
      <c r="O144" s="1069">
        <v>360</v>
      </c>
      <c r="P144" s="1070">
        <f>配布数!$G$329</f>
        <v>0</v>
      </c>
      <c r="Q144" s="1142" t="s">
        <v>550</v>
      </c>
      <c r="R144" s="1065">
        <f>SUM(S145:S150)</f>
        <v>0</v>
      </c>
      <c r="S144" s="1067"/>
      <c r="T144" s="1078"/>
      <c r="U144" s="1079"/>
      <c r="V144" s="1081"/>
    </row>
    <row r="145" spans="2:22" ht="12.45" customHeight="1" thickBot="1">
      <c r="B145" s="1147" t="s">
        <v>195</v>
      </c>
      <c r="C145" s="1076">
        <v>210</v>
      </c>
      <c r="D145" s="1077">
        <f>配布数!$J$23</f>
        <v>0</v>
      </c>
      <c r="E145" s="1145" t="s">
        <v>219</v>
      </c>
      <c r="F145" s="1076">
        <v>360</v>
      </c>
      <c r="G145" s="1077">
        <f>配布数!$G$110</f>
        <v>0</v>
      </c>
      <c r="H145" s="1148"/>
      <c r="I145" s="1079"/>
      <c r="J145" s="1080"/>
      <c r="K145" s="1078"/>
      <c r="L145" s="1079"/>
      <c r="M145" s="1080"/>
      <c r="N145" s="1071" t="s">
        <v>367</v>
      </c>
      <c r="O145" s="1069">
        <v>180</v>
      </c>
      <c r="P145" s="1070">
        <f>配布数!$G$330</f>
        <v>0</v>
      </c>
      <c r="Q145" s="1071" t="s">
        <v>412</v>
      </c>
      <c r="R145" s="1069">
        <v>10</v>
      </c>
      <c r="S145" s="1072">
        <f>配布数!$G$420</f>
        <v>0</v>
      </c>
      <c r="T145" s="1078"/>
      <c r="U145" s="1079"/>
      <c r="V145" s="1081"/>
    </row>
    <row r="146" spans="2:22" ht="12.45" customHeight="1">
      <c r="B146" s="1147" t="s">
        <v>90</v>
      </c>
      <c r="C146" s="1076">
        <v>190</v>
      </c>
      <c r="D146" s="1077">
        <f>配布数!$J$24</f>
        <v>0</v>
      </c>
      <c r="E146" s="1145" t="s">
        <v>224</v>
      </c>
      <c r="F146" s="1076">
        <v>10</v>
      </c>
      <c r="G146" s="1077">
        <f>配布数!$G$111</f>
        <v>0</v>
      </c>
      <c r="H146" s="1128" t="s">
        <v>557</v>
      </c>
      <c r="I146" s="1123"/>
      <c r="J146" s="1123"/>
      <c r="K146" s="1128" t="s">
        <v>558</v>
      </c>
      <c r="L146" s="1123"/>
      <c r="M146" s="1124"/>
      <c r="N146" s="1082" t="s">
        <v>351</v>
      </c>
      <c r="O146" s="1069">
        <v>380</v>
      </c>
      <c r="P146" s="1070">
        <f>配布数!$G$331</f>
        <v>0</v>
      </c>
      <c r="Q146" s="1071" t="s">
        <v>414</v>
      </c>
      <c r="R146" s="1069">
        <v>40</v>
      </c>
      <c r="S146" s="1072">
        <f>配布数!$G$421</f>
        <v>0</v>
      </c>
      <c r="T146" s="1078"/>
      <c r="U146" s="1079"/>
      <c r="V146" s="1081"/>
    </row>
    <row r="147" spans="2:22" ht="12.45" customHeight="1">
      <c r="B147" s="1147" t="s">
        <v>196</v>
      </c>
      <c r="C147" s="1076">
        <v>100</v>
      </c>
      <c r="D147" s="1077">
        <f>配布数!$J$25</f>
        <v>0</v>
      </c>
      <c r="E147" s="1145" t="s">
        <v>227</v>
      </c>
      <c r="F147" s="1076">
        <v>30</v>
      </c>
      <c r="G147" s="1077">
        <f>配布数!$G$112</f>
        <v>0</v>
      </c>
      <c r="H147" s="1135"/>
      <c r="I147" s="1136">
        <f>SUM(I149:I169)</f>
        <v>1300</v>
      </c>
      <c r="J147" s="1137"/>
      <c r="K147" s="1135"/>
      <c r="L147" s="1136">
        <f>SUM(L149:L157)</f>
        <v>70</v>
      </c>
      <c r="M147" s="1138"/>
      <c r="N147" s="1082" t="s">
        <v>353</v>
      </c>
      <c r="O147" s="1069">
        <v>440</v>
      </c>
      <c r="P147" s="1070">
        <f>配布数!$G$332</f>
        <v>0</v>
      </c>
      <c r="Q147" s="1071" t="s">
        <v>416</v>
      </c>
      <c r="R147" s="1069">
        <v>20</v>
      </c>
      <c r="S147" s="1072">
        <f>配布数!$G$422</f>
        <v>0</v>
      </c>
      <c r="T147" s="1078"/>
      <c r="U147" s="1079"/>
      <c r="V147" s="1081"/>
    </row>
    <row r="148" spans="2:22" ht="12.45" customHeight="1" thickBot="1">
      <c r="B148" s="1147"/>
      <c r="C148" s="1076"/>
      <c r="D148" s="1077"/>
      <c r="E148" s="1145"/>
      <c r="F148" s="1076"/>
      <c r="G148" s="1077"/>
      <c r="H148" s="1142" t="s">
        <v>550</v>
      </c>
      <c r="I148" s="1065">
        <f>SUM(J149:J169)</f>
        <v>0</v>
      </c>
      <c r="J148" s="1066"/>
      <c r="K148" s="1142" t="s">
        <v>550</v>
      </c>
      <c r="L148" s="1065">
        <f>SUM(M149:M157)</f>
        <v>0</v>
      </c>
      <c r="M148" s="1067"/>
      <c r="N148" s="1082" t="s">
        <v>368</v>
      </c>
      <c r="O148" s="1069">
        <v>80</v>
      </c>
      <c r="P148" s="1070">
        <f>配布数!$G$333</f>
        <v>0</v>
      </c>
      <c r="Q148" s="1071" t="s">
        <v>418</v>
      </c>
      <c r="R148" s="1069">
        <v>10</v>
      </c>
      <c r="S148" s="1072">
        <f>配布数!$G$423</f>
        <v>0</v>
      </c>
      <c r="T148" s="1078"/>
      <c r="U148" s="1079"/>
      <c r="V148" s="1081"/>
    </row>
    <row r="149" spans="2:22" ht="12.45" customHeight="1">
      <c r="B149" s="1147"/>
      <c r="C149" s="1076"/>
      <c r="D149" s="1077"/>
      <c r="E149" s="1145"/>
      <c r="F149" s="1061"/>
      <c r="G149" s="1062"/>
      <c r="H149" s="1145" t="s">
        <v>287</v>
      </c>
      <c r="I149" s="1069">
        <v>220</v>
      </c>
      <c r="J149" s="1070">
        <f>配布数!$G$205</f>
        <v>0</v>
      </c>
      <c r="K149" s="1071" t="s">
        <v>314</v>
      </c>
      <c r="L149" s="1069">
        <v>30</v>
      </c>
      <c r="M149" s="1070">
        <f>配布数!$G$267</f>
        <v>0</v>
      </c>
      <c r="N149" s="1071" t="s">
        <v>369</v>
      </c>
      <c r="O149" s="1069">
        <v>70</v>
      </c>
      <c r="P149" s="1070">
        <f>配布数!$G$334</f>
        <v>0</v>
      </c>
      <c r="Q149" s="1078"/>
      <c r="R149" s="1079"/>
      <c r="S149" s="1084"/>
      <c r="T149" s="1078"/>
      <c r="U149" s="1079"/>
      <c r="V149" s="1081"/>
    </row>
    <row r="150" spans="2:22" ht="12.45" customHeight="1" thickBot="1">
      <c r="B150" s="1147" t="s">
        <v>136</v>
      </c>
      <c r="C150" s="1076">
        <v>10</v>
      </c>
      <c r="D150" s="1077">
        <f>配布数!$J$28</f>
        <v>0</v>
      </c>
      <c r="E150" s="1145"/>
      <c r="F150" s="1061"/>
      <c r="G150" s="1062"/>
      <c r="H150" s="1145" t="s">
        <v>288</v>
      </c>
      <c r="I150" s="1076">
        <v>200</v>
      </c>
      <c r="J150" s="1077">
        <f>配布数!$G$206</f>
        <v>0</v>
      </c>
      <c r="K150" s="1071" t="s">
        <v>316</v>
      </c>
      <c r="L150" s="1069">
        <v>20</v>
      </c>
      <c r="M150" s="1070">
        <f>配布数!$G$268</f>
        <v>0</v>
      </c>
      <c r="N150" s="1071" t="s">
        <v>362</v>
      </c>
      <c r="O150" s="1069">
        <v>70</v>
      </c>
      <c r="P150" s="1070">
        <f>配布数!$G$335</f>
        <v>0</v>
      </c>
      <c r="Q150" s="1078"/>
      <c r="R150" s="1079"/>
      <c r="S150" s="1084"/>
      <c r="T150" s="1078"/>
      <c r="U150" s="1079"/>
      <c r="V150" s="1081"/>
    </row>
    <row r="151" spans="2:22" ht="12.45" customHeight="1">
      <c r="B151" s="1147" t="s">
        <v>138</v>
      </c>
      <c r="C151" s="1076">
        <v>10</v>
      </c>
      <c r="D151" s="1077">
        <f>配布数!$J$29</f>
        <v>0</v>
      </c>
      <c r="E151" s="1148"/>
      <c r="F151" s="1085"/>
      <c r="G151" s="1086"/>
      <c r="H151" s="1145" t="s">
        <v>289</v>
      </c>
      <c r="I151" s="1076">
        <v>600</v>
      </c>
      <c r="J151" s="1077">
        <f>配布数!$G$207</f>
        <v>0</v>
      </c>
      <c r="K151" s="1071" t="s">
        <v>317</v>
      </c>
      <c r="L151" s="1069">
        <v>20</v>
      </c>
      <c r="M151" s="1070">
        <f>配布数!$G$269</f>
        <v>0</v>
      </c>
      <c r="N151" s="1087"/>
      <c r="O151" s="1076"/>
      <c r="P151" s="1070"/>
      <c r="Q151" s="1128" t="s">
        <v>559</v>
      </c>
      <c r="R151" s="1123"/>
      <c r="S151" s="1124"/>
      <c r="T151" s="1083"/>
      <c r="U151" s="1079"/>
      <c r="V151" s="1081"/>
    </row>
    <row r="152" spans="2:22" ht="12.45" customHeight="1" thickBot="1">
      <c r="B152" s="1147" t="s">
        <v>159</v>
      </c>
      <c r="C152" s="1076">
        <v>80</v>
      </c>
      <c r="D152" s="1077">
        <f>配布数!$J$31</f>
        <v>0</v>
      </c>
      <c r="E152" s="1148"/>
      <c r="F152" s="1085"/>
      <c r="G152" s="1086"/>
      <c r="H152" s="1145" t="s">
        <v>272</v>
      </c>
      <c r="I152" s="1076">
        <v>220</v>
      </c>
      <c r="J152" s="1077">
        <f>配布数!$G$208</f>
        <v>0</v>
      </c>
      <c r="K152" s="1087"/>
      <c r="L152" s="1061"/>
      <c r="M152" s="1062"/>
      <c r="N152" s="1087"/>
      <c r="O152" s="1061"/>
      <c r="P152" s="1075"/>
      <c r="Q152" s="1135"/>
      <c r="R152" s="1136">
        <f>SUM(R154:R158)</f>
        <v>90</v>
      </c>
      <c r="S152" s="1138"/>
      <c r="T152" s="1083"/>
      <c r="U152" s="1079"/>
      <c r="V152" s="1081"/>
    </row>
    <row r="153" spans="2:22" ht="12.45" customHeight="1" thickBot="1">
      <c r="B153" s="1147" t="s">
        <v>162</v>
      </c>
      <c r="C153" s="1076">
        <v>30</v>
      </c>
      <c r="D153" s="1077">
        <f>配布数!$J$32</f>
        <v>0</v>
      </c>
      <c r="E153" s="1128" t="s">
        <v>560</v>
      </c>
      <c r="F153" s="1123"/>
      <c r="G153" s="1124"/>
      <c r="H153" s="1134" t="s">
        <v>273</v>
      </c>
      <c r="I153" s="1076">
        <v>30</v>
      </c>
      <c r="J153" s="1077">
        <f>配布数!$G$212</f>
        <v>0</v>
      </c>
      <c r="K153" s="1071"/>
      <c r="L153" s="1074"/>
      <c r="M153" s="1075"/>
      <c r="N153" s="1087"/>
      <c r="O153" s="1061"/>
      <c r="P153" s="1075"/>
      <c r="Q153" s="1142" t="s">
        <v>550</v>
      </c>
      <c r="R153" s="1065">
        <f>SUM(S154:S158)</f>
        <v>0</v>
      </c>
      <c r="S153" s="1067"/>
      <c r="T153" s="1078"/>
      <c r="U153" s="1079"/>
      <c r="V153" s="1081"/>
    </row>
    <row r="154" spans="2:22" ht="12.45" customHeight="1">
      <c r="B154" s="1147" t="s">
        <v>165</v>
      </c>
      <c r="C154" s="1076">
        <v>40</v>
      </c>
      <c r="D154" s="1077">
        <f>配布数!$J$33</f>
        <v>0</v>
      </c>
      <c r="E154" s="1135"/>
      <c r="F154" s="1136">
        <f>SUM(F156:F162)</f>
        <v>80</v>
      </c>
      <c r="G154" s="1138"/>
      <c r="H154" s="1134" t="s">
        <v>276</v>
      </c>
      <c r="I154" s="1076">
        <v>20</v>
      </c>
      <c r="J154" s="1077">
        <f>配布数!$G$210</f>
        <v>0</v>
      </c>
      <c r="K154" s="1078"/>
      <c r="L154" s="1079"/>
      <c r="M154" s="1080"/>
      <c r="N154" s="1087"/>
      <c r="O154" s="1061"/>
      <c r="P154" s="1075"/>
      <c r="Q154" s="1071" t="s">
        <v>421</v>
      </c>
      <c r="R154" s="1069">
        <v>10</v>
      </c>
      <c r="S154" s="1072">
        <f>配布数!$G$432</f>
        <v>0</v>
      </c>
      <c r="T154" s="1078"/>
      <c r="U154" s="1079"/>
      <c r="V154" s="1081"/>
    </row>
    <row r="155" spans="2:22" ht="12.45" customHeight="1" thickBot="1">
      <c r="B155" s="1147" t="s">
        <v>167</v>
      </c>
      <c r="C155" s="1076">
        <v>10</v>
      </c>
      <c r="D155" s="1077">
        <f>配布数!$J$34</f>
        <v>0</v>
      </c>
      <c r="E155" s="1142" t="s">
        <v>550</v>
      </c>
      <c r="F155" s="1065">
        <f>SUM(G156:G162)</f>
        <v>0</v>
      </c>
      <c r="G155" s="1067"/>
      <c r="H155" s="1145" t="s">
        <v>278</v>
      </c>
      <c r="I155" s="1076">
        <v>10</v>
      </c>
      <c r="J155" s="1077">
        <f>配布数!$G$211</f>
        <v>0</v>
      </c>
      <c r="K155" s="1078"/>
      <c r="L155" s="1079"/>
      <c r="M155" s="1080"/>
      <c r="N155" s="1087"/>
      <c r="O155" s="1061"/>
      <c r="P155" s="1075"/>
      <c r="Q155" s="1071" t="s">
        <v>423</v>
      </c>
      <c r="R155" s="1069">
        <v>70</v>
      </c>
      <c r="S155" s="1072">
        <f>配布数!$G$433</f>
        <v>0</v>
      </c>
      <c r="T155" s="1078"/>
      <c r="U155" s="1079"/>
      <c r="V155" s="1081"/>
    </row>
    <row r="156" spans="2:22" ht="12.45" customHeight="1">
      <c r="B156" s="1147"/>
      <c r="C156" s="1076"/>
      <c r="D156" s="1077"/>
      <c r="E156" s="1145" t="s">
        <v>231</v>
      </c>
      <c r="F156" s="1076">
        <v>10</v>
      </c>
      <c r="G156" s="1077">
        <f>配布数!$G$123</f>
        <v>0</v>
      </c>
      <c r="H156" s="1145"/>
      <c r="I156" s="1076"/>
      <c r="J156" s="1077"/>
      <c r="K156" s="1078"/>
      <c r="L156" s="1079"/>
      <c r="M156" s="1080"/>
      <c r="N156" s="1088"/>
      <c r="O156" s="1085"/>
      <c r="P156" s="1086"/>
      <c r="Q156" s="1087" t="s">
        <v>425</v>
      </c>
      <c r="R156" s="1076">
        <v>10</v>
      </c>
      <c r="S156" s="1089">
        <f>配布数!$G$434</f>
        <v>0</v>
      </c>
      <c r="T156" s="1128" t="s">
        <v>561</v>
      </c>
      <c r="U156" s="1123"/>
      <c r="V156" s="1130"/>
    </row>
    <row r="157" spans="2:22" ht="12.45" customHeight="1" thickBot="1">
      <c r="B157" s="1147"/>
      <c r="C157" s="1076"/>
      <c r="D157" s="1077"/>
      <c r="E157" s="1145" t="s">
        <v>233</v>
      </c>
      <c r="F157" s="1076">
        <v>20</v>
      </c>
      <c r="G157" s="1077">
        <f>配布数!$G$124</f>
        <v>0</v>
      </c>
      <c r="H157" s="1145"/>
      <c r="I157" s="1061"/>
      <c r="J157" s="1062"/>
      <c r="K157" s="1088"/>
      <c r="L157" s="1085"/>
      <c r="M157" s="1086"/>
      <c r="N157" s="1088"/>
      <c r="O157" s="1085"/>
      <c r="P157" s="1086"/>
      <c r="Q157" s="1088"/>
      <c r="R157" s="1085"/>
      <c r="S157" s="1090"/>
      <c r="T157" s="1135"/>
      <c r="U157" s="1136">
        <f>SUM(U159:U175)</f>
        <v>70</v>
      </c>
      <c r="V157" s="1140"/>
    </row>
    <row r="158" spans="2:22" ht="12.45" customHeight="1" thickBot="1">
      <c r="B158" s="1147"/>
      <c r="C158" s="1062"/>
      <c r="D158" s="1062"/>
      <c r="E158" s="1145" t="s">
        <v>235</v>
      </c>
      <c r="F158" s="1076">
        <v>50</v>
      </c>
      <c r="G158" s="1077">
        <f>配布数!$G$126</f>
        <v>0</v>
      </c>
      <c r="H158" s="1145"/>
      <c r="I158" s="1061"/>
      <c r="J158" s="1062"/>
      <c r="K158" s="1128" t="s">
        <v>319</v>
      </c>
      <c r="L158" s="1123"/>
      <c r="M158" s="1123"/>
      <c r="N158" s="1128" t="s">
        <v>562</v>
      </c>
      <c r="O158" s="1123"/>
      <c r="P158" s="1124"/>
      <c r="Q158" s="1091"/>
      <c r="R158" s="1085"/>
      <c r="S158" s="1090"/>
      <c r="T158" s="1142" t="s">
        <v>550</v>
      </c>
      <c r="U158" s="1065">
        <f>SUM(V159:V175)</f>
        <v>0</v>
      </c>
      <c r="V158" s="1068"/>
    </row>
    <row r="159" spans="2:22" ht="12.45" customHeight="1">
      <c r="B159" s="1147"/>
      <c r="C159" s="1062"/>
      <c r="D159" s="1062"/>
      <c r="E159" s="1145"/>
      <c r="F159" s="1076"/>
      <c r="G159" s="1077"/>
      <c r="H159" s="1145"/>
      <c r="I159" s="1061"/>
      <c r="J159" s="1062"/>
      <c r="K159" s="1135"/>
      <c r="L159" s="1136">
        <f>SUM(L161:L168)</f>
        <v>120</v>
      </c>
      <c r="M159" s="1137"/>
      <c r="N159" s="1135"/>
      <c r="O159" s="1136">
        <f>SUM(O161:O168)</f>
        <v>150</v>
      </c>
      <c r="P159" s="1138"/>
      <c r="Q159" s="1129" t="s">
        <v>563</v>
      </c>
      <c r="R159" s="1123"/>
      <c r="S159" s="1124"/>
      <c r="T159" s="1092" t="s">
        <v>494</v>
      </c>
      <c r="U159" s="1076">
        <v>30</v>
      </c>
      <c r="V159" s="1093">
        <f>配布数!$M$519</f>
        <v>0</v>
      </c>
    </row>
    <row r="160" spans="2:22" ht="12.45" customHeight="1" thickBot="1">
      <c r="B160" s="1147"/>
      <c r="C160" s="1062"/>
      <c r="D160" s="1062"/>
      <c r="E160" s="1145"/>
      <c r="F160" s="1076"/>
      <c r="G160" s="1077"/>
      <c r="H160" s="1145"/>
      <c r="I160" s="1061"/>
      <c r="J160" s="1062"/>
      <c r="K160" s="1142" t="s">
        <v>550</v>
      </c>
      <c r="L160" s="1065">
        <f>SUM(M161:M168)</f>
        <v>0</v>
      </c>
      <c r="M160" s="1066"/>
      <c r="N160" s="1142" t="s">
        <v>550</v>
      </c>
      <c r="O160" s="1065">
        <f>SUM(P161:P168)</f>
        <v>0</v>
      </c>
      <c r="P160" s="1067"/>
      <c r="Q160" s="1139"/>
      <c r="R160" s="1136">
        <f>SUM(R162:R170)</f>
        <v>140</v>
      </c>
      <c r="S160" s="1138"/>
      <c r="T160" s="1092" t="s">
        <v>498</v>
      </c>
      <c r="U160" s="1076">
        <v>10</v>
      </c>
      <c r="V160" s="1093">
        <f>配布数!$M$520</f>
        <v>0</v>
      </c>
    </row>
    <row r="161" spans="2:22" ht="12.45" customHeight="1" thickBot="1">
      <c r="B161" s="1147"/>
      <c r="C161" s="1062"/>
      <c r="D161" s="1062"/>
      <c r="E161" s="1145"/>
      <c r="F161" s="1061"/>
      <c r="G161" s="1062"/>
      <c r="H161" s="1145"/>
      <c r="I161" s="1061"/>
      <c r="J161" s="1062"/>
      <c r="K161" s="1087" t="s">
        <v>320</v>
      </c>
      <c r="L161" s="1076">
        <v>100</v>
      </c>
      <c r="M161" s="1077">
        <f>配布数!$G$280</f>
        <v>0</v>
      </c>
      <c r="N161" s="1087" t="s">
        <v>372</v>
      </c>
      <c r="O161" s="1076">
        <v>60</v>
      </c>
      <c r="P161" s="1077">
        <f>配布数!$G$352</f>
        <v>0</v>
      </c>
      <c r="Q161" s="1142" t="s">
        <v>550</v>
      </c>
      <c r="R161" s="1065">
        <f>SUM(S162:S170)</f>
        <v>0</v>
      </c>
      <c r="S161" s="1067"/>
      <c r="T161" s="1087" t="s">
        <v>502</v>
      </c>
      <c r="U161" s="1076">
        <v>10</v>
      </c>
      <c r="V161" s="1093">
        <f>配布数!$M$522</f>
        <v>0</v>
      </c>
    </row>
    <row r="162" spans="2:22" ht="12.45" customHeight="1" thickBot="1">
      <c r="B162" s="1147"/>
      <c r="C162" s="1062"/>
      <c r="D162" s="1062"/>
      <c r="E162" s="1148"/>
      <c r="F162" s="1085"/>
      <c r="G162" s="1086"/>
      <c r="H162" s="1145"/>
      <c r="I162" s="1061"/>
      <c r="J162" s="1062"/>
      <c r="K162" s="1087" t="s">
        <v>325</v>
      </c>
      <c r="L162" s="1076">
        <v>20</v>
      </c>
      <c r="M162" s="1077">
        <f>配布数!$G$281</f>
        <v>0</v>
      </c>
      <c r="N162" s="1087" t="s">
        <v>374</v>
      </c>
      <c r="O162" s="1076">
        <v>60</v>
      </c>
      <c r="P162" s="1077">
        <f>配布数!$G$353</f>
        <v>0</v>
      </c>
      <c r="Q162" s="1071" t="s">
        <v>428</v>
      </c>
      <c r="R162" s="1069">
        <v>40</v>
      </c>
      <c r="S162" s="1072">
        <f>配布数!$G$449</f>
        <v>0</v>
      </c>
      <c r="T162" s="1087" t="s">
        <v>506</v>
      </c>
      <c r="U162" s="1076">
        <v>10</v>
      </c>
      <c r="V162" s="1093">
        <f>配布数!$M$523</f>
        <v>0</v>
      </c>
    </row>
    <row r="163" spans="2:22" ht="12.45" customHeight="1">
      <c r="B163" s="1147"/>
      <c r="C163" s="1062"/>
      <c r="D163" s="1062"/>
      <c r="E163" s="1128" t="s">
        <v>564</v>
      </c>
      <c r="F163" s="1123"/>
      <c r="G163" s="1124"/>
      <c r="H163" s="1134"/>
      <c r="I163" s="1061"/>
      <c r="J163" s="1062"/>
      <c r="K163" s="1087"/>
      <c r="L163" s="1076"/>
      <c r="M163" s="1077"/>
      <c r="N163" s="1087" t="s">
        <v>376</v>
      </c>
      <c r="O163" s="1076">
        <v>10</v>
      </c>
      <c r="P163" s="1077">
        <f>配布数!$G$354</f>
        <v>0</v>
      </c>
      <c r="Q163" s="1071" t="s">
        <v>429</v>
      </c>
      <c r="R163" s="1069">
        <v>60</v>
      </c>
      <c r="S163" s="1072">
        <f>配布数!$G$450</f>
        <v>0</v>
      </c>
      <c r="T163" s="1087" t="s">
        <v>509</v>
      </c>
      <c r="U163" s="1076">
        <v>10</v>
      </c>
      <c r="V163" s="1093">
        <f>配布数!$M$524</f>
        <v>0</v>
      </c>
    </row>
    <row r="164" spans="2:22" ht="12.45" customHeight="1">
      <c r="B164" s="1147"/>
      <c r="C164" s="1062"/>
      <c r="D164" s="1062"/>
      <c r="E164" s="1135"/>
      <c r="F164" s="1136">
        <f>SUM(F166:F175)</f>
        <v>70</v>
      </c>
      <c r="G164" s="1138"/>
      <c r="H164" s="1134"/>
      <c r="I164" s="1061"/>
      <c r="J164" s="1062"/>
      <c r="K164" s="1087"/>
      <c r="L164" s="1061"/>
      <c r="M164" s="1062"/>
      <c r="N164" s="1087" t="s">
        <v>378</v>
      </c>
      <c r="O164" s="1076">
        <v>20</v>
      </c>
      <c r="P164" s="1077">
        <f>配布数!$G$355</f>
        <v>0</v>
      </c>
      <c r="Q164" s="1071" t="s">
        <v>432</v>
      </c>
      <c r="R164" s="1069">
        <v>10</v>
      </c>
      <c r="S164" s="1072">
        <f>配布数!$G$451</f>
        <v>0</v>
      </c>
      <c r="T164" s="1087"/>
      <c r="U164" s="1076"/>
      <c r="V164" s="1093"/>
    </row>
    <row r="165" spans="2:22" ht="12.45" customHeight="1" thickBot="1">
      <c r="B165" s="1149"/>
      <c r="C165" s="1062"/>
      <c r="D165" s="1062"/>
      <c r="E165" s="1142" t="s">
        <v>550</v>
      </c>
      <c r="F165" s="1065">
        <f>SUM(G166:G175)</f>
        <v>0</v>
      </c>
      <c r="G165" s="1067"/>
      <c r="H165" s="1145"/>
      <c r="I165" s="1061"/>
      <c r="J165" s="1062"/>
      <c r="K165" s="1087"/>
      <c r="L165" s="1061"/>
      <c r="M165" s="1062"/>
      <c r="N165" s="1087"/>
      <c r="O165" s="1061"/>
      <c r="P165" s="1062"/>
      <c r="Q165" s="1071" t="s">
        <v>434</v>
      </c>
      <c r="R165" s="1069">
        <v>10</v>
      </c>
      <c r="S165" s="1072">
        <f>配布数!$G$452</f>
        <v>0</v>
      </c>
      <c r="T165" s="1087"/>
      <c r="U165" s="1061"/>
      <c r="V165" s="1094"/>
    </row>
    <row r="166" spans="2:22" ht="12.45" customHeight="1">
      <c r="B166" s="1149"/>
      <c r="C166" s="1062"/>
      <c r="D166" s="1062"/>
      <c r="E166" s="1145" t="s">
        <v>238</v>
      </c>
      <c r="F166" s="1076">
        <v>30</v>
      </c>
      <c r="G166" s="1077">
        <f>配布数!$G$136</f>
        <v>0</v>
      </c>
      <c r="H166" s="1145"/>
      <c r="I166" s="1061"/>
      <c r="J166" s="1062"/>
      <c r="K166" s="1087"/>
      <c r="L166" s="1061"/>
      <c r="M166" s="1062"/>
      <c r="N166" s="1088"/>
      <c r="O166" s="1085"/>
      <c r="P166" s="1086"/>
      <c r="Q166" s="1071" t="s">
        <v>436</v>
      </c>
      <c r="R166" s="1069">
        <v>10</v>
      </c>
      <c r="S166" s="1072">
        <f>配布数!$G$453</f>
        <v>0</v>
      </c>
      <c r="T166" s="1087"/>
      <c r="U166" s="1061"/>
      <c r="V166" s="1094"/>
    </row>
    <row r="167" spans="2:22" ht="12.45" customHeight="1">
      <c r="B167" s="1149"/>
      <c r="C167" s="1062"/>
      <c r="D167" s="1062"/>
      <c r="E167" s="1145" t="s">
        <v>240</v>
      </c>
      <c r="F167" s="1076">
        <v>30</v>
      </c>
      <c r="G167" s="1077">
        <f>配布数!$G$137</f>
        <v>0</v>
      </c>
      <c r="H167" s="1145"/>
      <c r="I167" s="1061"/>
      <c r="J167" s="1062"/>
      <c r="K167" s="1088"/>
      <c r="L167" s="1085"/>
      <c r="M167" s="1086"/>
      <c r="N167" s="1088"/>
      <c r="O167" s="1085"/>
      <c r="P167" s="1086"/>
      <c r="Q167" s="1071" t="s">
        <v>440</v>
      </c>
      <c r="R167" s="1069">
        <v>10</v>
      </c>
      <c r="S167" s="1072">
        <f>配布数!$G$454</f>
        <v>0</v>
      </c>
      <c r="T167" s="1088"/>
      <c r="U167" s="1085"/>
      <c r="V167" s="1096"/>
    </row>
    <row r="168" spans="2:22" ht="12.45" customHeight="1" thickBot="1">
      <c r="B168" s="1149"/>
      <c r="C168" s="1062"/>
      <c r="D168" s="1062"/>
      <c r="E168" s="1145" t="s">
        <v>242</v>
      </c>
      <c r="F168" s="1076">
        <v>10</v>
      </c>
      <c r="G168" s="1077">
        <f>配布数!$G$138</f>
        <v>0</v>
      </c>
      <c r="H168" s="1148"/>
      <c r="I168" s="1085"/>
      <c r="J168" s="1086"/>
      <c r="K168" s="1088"/>
      <c r="L168" s="1085"/>
      <c r="M168" s="1086"/>
      <c r="N168" s="1078"/>
      <c r="O168" s="1079"/>
      <c r="P168" s="1080"/>
      <c r="Q168" s="1071"/>
      <c r="R168" s="1074"/>
      <c r="S168" s="1095"/>
      <c r="T168" s="1088"/>
      <c r="U168" s="1085"/>
      <c r="V168" s="1096"/>
    </row>
    <row r="169" spans="2:22" ht="12.45" customHeight="1" thickBot="1">
      <c r="B169" s="1149"/>
      <c r="C169" s="1062"/>
      <c r="D169" s="1062"/>
      <c r="E169" s="1145"/>
      <c r="F169" s="1062"/>
      <c r="G169" s="1062"/>
      <c r="H169" s="1148"/>
      <c r="I169" s="1085"/>
      <c r="J169" s="1086"/>
      <c r="K169" s="1088"/>
      <c r="L169" s="1085"/>
      <c r="M169" s="1086"/>
      <c r="N169" s="1128" t="s">
        <v>565</v>
      </c>
      <c r="O169" s="1123"/>
      <c r="P169" s="1124"/>
      <c r="Q169" s="1091"/>
      <c r="R169" s="1085"/>
      <c r="S169" s="1090"/>
      <c r="T169" s="1088"/>
      <c r="U169" s="1085"/>
      <c r="V169" s="1096"/>
    </row>
    <row r="170" spans="2:22" ht="12.45" customHeight="1" thickBot="1">
      <c r="B170" s="1149"/>
      <c r="C170" s="1062"/>
      <c r="D170" s="1062"/>
      <c r="E170" s="1145"/>
      <c r="F170" s="1061"/>
      <c r="G170" s="1062"/>
      <c r="H170" s="1128" t="s">
        <v>566</v>
      </c>
      <c r="I170" s="1123"/>
      <c r="J170" s="1124"/>
      <c r="K170" s="1129" t="s">
        <v>567</v>
      </c>
      <c r="L170" s="1123"/>
      <c r="M170" s="1124"/>
      <c r="N170" s="1135"/>
      <c r="O170" s="1136">
        <f>SUM(O172:O175)</f>
        <v>60</v>
      </c>
      <c r="P170" s="1138"/>
      <c r="Q170" s="1091"/>
      <c r="R170" s="1085"/>
      <c r="S170" s="1090"/>
      <c r="T170" s="1088"/>
      <c r="U170" s="1085"/>
      <c r="V170" s="1096"/>
    </row>
    <row r="171" spans="2:22" ht="12.45" customHeight="1" thickBot="1">
      <c r="B171" s="1149"/>
      <c r="C171" s="1062"/>
      <c r="D171" s="1062"/>
      <c r="E171" s="1145"/>
      <c r="F171" s="1061"/>
      <c r="G171" s="1062"/>
      <c r="H171" s="1135"/>
      <c r="I171" s="1136">
        <f>SUM(I173:I175)</f>
        <v>710</v>
      </c>
      <c r="J171" s="1138"/>
      <c r="K171" s="1139"/>
      <c r="L171" s="1136">
        <f>SUM(L173:L174)</f>
        <v>60</v>
      </c>
      <c r="M171" s="1138"/>
      <c r="N171" s="1142" t="s">
        <v>550</v>
      </c>
      <c r="O171" s="1065">
        <f>SUM(P172:P175)</f>
        <v>0</v>
      </c>
      <c r="P171" s="1066"/>
      <c r="Q171" s="1128" t="s">
        <v>568</v>
      </c>
      <c r="R171" s="1123"/>
      <c r="S171" s="1124"/>
      <c r="T171" s="1091"/>
      <c r="U171" s="1085"/>
      <c r="V171" s="1096"/>
    </row>
    <row r="172" spans="2:22" ht="12.45" customHeight="1" thickBot="1">
      <c r="B172" s="1149"/>
      <c r="C172" s="1062"/>
      <c r="D172" s="1062"/>
      <c r="E172" s="1145"/>
      <c r="F172" s="1061"/>
      <c r="G172" s="1062"/>
      <c r="H172" s="1142" t="s">
        <v>550</v>
      </c>
      <c r="I172" s="1065">
        <f>SUM(J173:J175)</f>
        <v>0</v>
      </c>
      <c r="J172" s="1067"/>
      <c r="K172" s="1142" t="s">
        <v>550</v>
      </c>
      <c r="L172" s="1065">
        <f>SUM(M173:M174)</f>
        <v>0</v>
      </c>
      <c r="M172" s="1067"/>
      <c r="N172" s="1087" t="s">
        <v>381</v>
      </c>
      <c r="O172" s="1076">
        <v>30</v>
      </c>
      <c r="P172" s="1077">
        <f>配布数!$G$366</f>
        <v>0</v>
      </c>
      <c r="Q172" s="1135"/>
      <c r="R172" s="1136">
        <f>SUM(R174:R175)</f>
        <v>80</v>
      </c>
      <c r="S172" s="1138"/>
      <c r="T172" s="1091"/>
      <c r="U172" s="1085"/>
      <c r="V172" s="1096"/>
    </row>
    <row r="173" spans="2:22" ht="12.45" customHeight="1" thickBot="1">
      <c r="B173" s="1149"/>
      <c r="C173" s="1062"/>
      <c r="D173" s="1062"/>
      <c r="E173" s="1145"/>
      <c r="F173" s="1061"/>
      <c r="G173" s="1062"/>
      <c r="H173" s="1145" t="s">
        <v>295</v>
      </c>
      <c r="I173" s="1076">
        <v>710</v>
      </c>
      <c r="J173" s="1077">
        <f>配布数!$G$232</f>
        <v>0</v>
      </c>
      <c r="K173" s="1087" t="s">
        <v>328</v>
      </c>
      <c r="L173" s="1076">
        <v>60</v>
      </c>
      <c r="M173" s="1077">
        <f>配布数!$G$303</f>
        <v>0</v>
      </c>
      <c r="N173" s="1087" t="s">
        <v>383</v>
      </c>
      <c r="O173" s="1076">
        <v>20</v>
      </c>
      <c r="P173" s="1077">
        <f>配布数!$G$367</f>
        <v>0</v>
      </c>
      <c r="Q173" s="1142" t="s">
        <v>550</v>
      </c>
      <c r="R173" s="1065">
        <f>SUM(S174:S175)</f>
        <v>0</v>
      </c>
      <c r="S173" s="1067"/>
      <c r="T173" s="1091"/>
      <c r="U173" s="1085"/>
      <c r="V173" s="1096"/>
    </row>
    <row r="174" spans="2:22" ht="12.45" customHeight="1">
      <c r="B174" s="1149"/>
      <c r="C174" s="1062"/>
      <c r="D174" s="1062"/>
      <c r="E174" s="1145"/>
      <c r="F174" s="1061"/>
      <c r="G174" s="1062"/>
      <c r="H174" s="1145"/>
      <c r="I174" s="1061"/>
      <c r="J174" s="1062"/>
      <c r="K174" s="1087"/>
      <c r="L174" s="1061"/>
      <c r="M174" s="1086"/>
      <c r="N174" s="1087" t="s">
        <v>385</v>
      </c>
      <c r="O174" s="1076">
        <v>10</v>
      </c>
      <c r="P174" s="1077">
        <f>配布数!$G$368</f>
        <v>0</v>
      </c>
      <c r="Q174" s="1087" t="s">
        <v>442</v>
      </c>
      <c r="R174" s="1076">
        <v>80</v>
      </c>
      <c r="S174" s="1089">
        <f>配布数!$G$464</f>
        <v>0</v>
      </c>
      <c r="T174" s="1088"/>
      <c r="U174" s="1085"/>
      <c r="V174" s="1096"/>
    </row>
    <row r="175" spans="2:22" ht="12.45" customHeight="1" thickBot="1">
      <c r="B175" s="1150"/>
      <c r="C175" s="1097"/>
      <c r="D175" s="1098"/>
      <c r="E175" s="1153"/>
      <c r="F175" s="1099"/>
      <c r="G175" s="1100"/>
      <c r="H175" s="1153"/>
      <c r="I175" s="1101"/>
      <c r="J175" s="1102"/>
      <c r="K175" s="1103"/>
      <c r="L175" s="1101"/>
      <c r="M175" s="1102"/>
      <c r="N175" s="1103"/>
      <c r="O175" s="1101"/>
      <c r="P175" s="1102"/>
      <c r="Q175" s="1103"/>
      <c r="R175" s="1101"/>
      <c r="S175" s="1104"/>
      <c r="T175" s="1103"/>
      <c r="U175" s="1101"/>
      <c r="V175" s="1105"/>
    </row>
    <row r="176" spans="2:22" s="1116" customFormat="1" ht="12" customHeight="1">
      <c r="B176" s="1154" t="s">
        <v>569</v>
      </c>
    </row>
    <row r="177" spans="2:22" s="1116" customFormat="1" ht="12" customHeight="1">
      <c r="R177" s="1158"/>
      <c r="S177" s="1158"/>
      <c r="T177" s="1268">
        <v>46054</v>
      </c>
      <c r="U177" s="1269"/>
      <c r="V177" s="1269"/>
    </row>
    <row r="178" spans="2:22" s="1116" customFormat="1"/>
    <row r="179" spans="2:22" s="1116" customFormat="1" ht="12" customHeight="1"/>
    <row r="181" spans="2:22" s="1116" customFormat="1" ht="25.5" customHeight="1" thickBot="1">
      <c r="B181" s="1257" t="s">
        <v>575</v>
      </c>
      <c r="C181" s="1257"/>
      <c r="D181" s="1257"/>
      <c r="E181" s="1257"/>
      <c r="F181" s="1257"/>
      <c r="G181" s="1257"/>
      <c r="H181" s="1257"/>
      <c r="I181" s="1257"/>
      <c r="J181" s="1257"/>
      <c r="K181" s="1257"/>
      <c r="L181" s="1257"/>
      <c r="M181" s="1257"/>
      <c r="N181" s="1257"/>
      <c r="O181" s="1257"/>
      <c r="P181" s="1257"/>
      <c r="Q181" s="1257"/>
      <c r="R181" s="1257"/>
      <c r="S181" s="1257"/>
      <c r="T181" s="1257"/>
      <c r="U181" s="1257"/>
      <c r="V181" s="1257"/>
    </row>
    <row r="182" spans="2:22" ht="12.45" customHeight="1">
      <c r="B182" s="1106" t="s">
        <v>539</v>
      </c>
      <c r="C182" s="1107"/>
      <c r="D182" s="1107"/>
      <c r="E182" s="1108" t="s">
        <v>44</v>
      </c>
      <c r="F182" s="1109" t="s">
        <v>540</v>
      </c>
      <c r="G182" s="1107"/>
      <c r="H182" s="1109" t="s">
        <v>541</v>
      </c>
      <c r="I182" s="1107"/>
      <c r="J182" s="1110" t="s">
        <v>542</v>
      </c>
      <c r="K182" s="1107"/>
      <c r="L182" s="1107"/>
      <c r="M182" s="1111"/>
      <c r="N182" s="1111"/>
      <c r="O182" s="1112" t="s">
        <v>543</v>
      </c>
      <c r="P182" s="1113"/>
      <c r="Q182" s="1113"/>
      <c r="R182" s="1114"/>
      <c r="S182" s="1115"/>
      <c r="T182" s="1116"/>
      <c r="U182" s="1116"/>
      <c r="V182" s="1115"/>
    </row>
    <row r="183" spans="2:22" ht="21" customHeight="1" thickBot="1">
      <c r="B183" s="1117"/>
      <c r="C183" s="1118"/>
      <c r="D183" s="1118"/>
      <c r="E183" s="1119"/>
      <c r="F183" s="1120">
        <f>$H$3+$H$63+$H$123+$H$183+$H$243+$H$303+$H$363+$H$423</f>
        <v>0</v>
      </c>
      <c r="G183" s="1121"/>
      <c r="H183" s="1120">
        <f>+C187+F203+F215+F225+I232+I208+I201+I195+I187+L187+L195+L208+L220+O231+O220+O202+O187+R187+R204+R213+R221+R233+U218+U198+U187+L232</f>
        <v>0</v>
      </c>
      <c r="I183" s="1118"/>
      <c r="J183" s="1258"/>
      <c r="K183" s="1259"/>
      <c r="L183" s="1259"/>
      <c r="M183" s="1259"/>
      <c r="N183" s="1260"/>
      <c r="O183" s="1261"/>
      <c r="P183" s="1259"/>
      <c r="Q183" s="1259"/>
      <c r="R183" s="1262"/>
      <c r="S183" s="1263"/>
      <c r="T183" s="1264"/>
      <c r="U183" s="1264"/>
      <c r="V183" s="1264"/>
    </row>
    <row r="184" spans="2:22" ht="6" customHeight="1" thickBot="1">
      <c r="B184" s="1116"/>
      <c r="C184" s="1116"/>
      <c r="D184" s="1116"/>
      <c r="E184" s="1116"/>
      <c r="F184" s="1116"/>
      <c r="G184" s="1116"/>
      <c r="H184" s="1116"/>
      <c r="I184" s="1116"/>
      <c r="J184" s="1116"/>
      <c r="K184" s="1116"/>
      <c r="L184" s="1116"/>
      <c r="M184" s="1116"/>
      <c r="N184" s="1116"/>
      <c r="O184" s="1116"/>
      <c r="P184" s="1116"/>
      <c r="Q184" s="1116"/>
      <c r="R184" s="1116"/>
      <c r="S184" s="1265"/>
      <c r="T184" s="1265"/>
      <c r="U184" s="1265"/>
      <c r="V184" s="1265"/>
    </row>
    <row r="185" spans="2:22" ht="12.45" customHeight="1">
      <c r="B185" s="1122" t="s">
        <v>544</v>
      </c>
      <c r="C185" s="1123"/>
      <c r="D185" s="1124"/>
      <c r="E185" s="1125"/>
      <c r="F185" s="1157"/>
      <c r="G185" s="1060"/>
      <c r="H185" s="1128" t="s">
        <v>545</v>
      </c>
      <c r="I185" s="1123"/>
      <c r="J185" s="1123"/>
      <c r="K185" s="1128" t="s">
        <v>546</v>
      </c>
      <c r="L185" s="1123"/>
      <c r="M185" s="1124"/>
      <c r="N185" s="1129" t="s">
        <v>573</v>
      </c>
      <c r="O185" s="1123"/>
      <c r="P185" s="1123"/>
      <c r="Q185" s="1128" t="s">
        <v>548</v>
      </c>
      <c r="R185" s="1123"/>
      <c r="S185" s="1124"/>
      <c r="T185" s="1129" t="s">
        <v>549</v>
      </c>
      <c r="U185" s="1123"/>
      <c r="V185" s="1130"/>
    </row>
    <row r="186" spans="2:22" ht="12.45" customHeight="1">
      <c r="B186" s="1131"/>
      <c r="C186" s="1132">
        <f>SUM(C190:C235)+SUM(F185:F200)</f>
        <v>630</v>
      </c>
      <c r="D186" s="1133"/>
      <c r="E186" s="1134"/>
      <c r="F186" s="1061"/>
      <c r="G186" s="1062"/>
      <c r="H186" s="1135"/>
      <c r="I186" s="1136">
        <f>SUM(I188:I192)</f>
        <v>70</v>
      </c>
      <c r="J186" s="1137"/>
      <c r="K186" s="1135"/>
      <c r="L186" s="1136">
        <f>SUM(L188:L192)</f>
        <v>10</v>
      </c>
      <c r="M186" s="1138"/>
      <c r="N186" s="1139"/>
      <c r="O186" s="1136">
        <f>SUM(O188:O199)</f>
        <v>80</v>
      </c>
      <c r="P186" s="1137"/>
      <c r="Q186" s="1135"/>
      <c r="R186" s="1136">
        <f>SUM(R188:R201)</f>
        <v>120</v>
      </c>
      <c r="S186" s="1138"/>
      <c r="T186" s="1139"/>
      <c r="U186" s="1136">
        <f>SUM(U188:U195)</f>
        <v>30</v>
      </c>
      <c r="V186" s="1140"/>
    </row>
    <row r="187" spans="2:22" ht="12.45" customHeight="1" thickBot="1">
      <c r="B187" s="1141" t="s">
        <v>550</v>
      </c>
      <c r="C187" s="1063">
        <f>SUM(D190:D235)+SUM(G185:G200)</f>
        <v>0</v>
      </c>
      <c r="D187" s="1064"/>
      <c r="E187" s="1134"/>
      <c r="F187" s="1061"/>
      <c r="G187" s="1062"/>
      <c r="H187" s="1142" t="s">
        <v>550</v>
      </c>
      <c r="I187" s="1065">
        <f>SUM(J188:J192)</f>
        <v>0</v>
      </c>
      <c r="J187" s="1066"/>
      <c r="K187" s="1142" t="s">
        <v>550</v>
      </c>
      <c r="L187" s="1065">
        <f>SUM(M188:M192)</f>
        <v>0</v>
      </c>
      <c r="M187" s="1067"/>
      <c r="N187" s="1143" t="s">
        <v>550</v>
      </c>
      <c r="O187" s="1065">
        <f>SUM(P188:P199)</f>
        <v>0</v>
      </c>
      <c r="P187" s="1066"/>
      <c r="Q187" s="1142" t="s">
        <v>550</v>
      </c>
      <c r="R187" s="1065">
        <f>SUM(S188:S201)</f>
        <v>0</v>
      </c>
      <c r="S187" s="1067"/>
      <c r="T187" s="1143" t="s">
        <v>550</v>
      </c>
      <c r="U187" s="1065">
        <f>SUM(V188:V195)</f>
        <v>0</v>
      </c>
      <c r="V187" s="1068"/>
    </row>
    <row r="188" spans="2:22" ht="12.45" customHeight="1">
      <c r="B188" s="1144" t="s">
        <v>205</v>
      </c>
      <c r="C188" s="1255">
        <f>SUM(D190:D235)</f>
        <v>0</v>
      </c>
      <c r="D188" s="1256"/>
      <c r="E188" s="1134"/>
      <c r="F188" s="1061"/>
      <c r="G188" s="1062"/>
      <c r="H188" s="1145" t="s">
        <v>245</v>
      </c>
      <c r="I188" s="1069">
        <v>50</v>
      </c>
      <c r="J188" s="1070">
        <f>配布数!$M$155</f>
        <v>0</v>
      </c>
      <c r="K188" s="1071" t="s">
        <v>300</v>
      </c>
      <c r="L188" s="1069">
        <v>10</v>
      </c>
      <c r="M188" s="1070">
        <f>配布数!$M$243</f>
        <v>0</v>
      </c>
      <c r="N188" s="1071" t="s">
        <v>331</v>
      </c>
      <c r="O188" s="1069">
        <v>10</v>
      </c>
      <c r="P188" s="1070">
        <f>配布数!$M$312</f>
        <v>0</v>
      </c>
      <c r="Q188" s="1071" t="s">
        <v>388</v>
      </c>
      <c r="R188" s="1069">
        <v>40</v>
      </c>
      <c r="S188" s="1072">
        <f>配布数!$M$400</f>
        <v>0</v>
      </c>
      <c r="T188" s="1071" t="s">
        <v>446</v>
      </c>
      <c r="U188" s="1069">
        <v>10</v>
      </c>
      <c r="V188" s="1073">
        <f>配布数!$M$473</f>
        <v>0</v>
      </c>
    </row>
    <row r="189" spans="2:22" ht="12.45" customHeight="1" thickBot="1">
      <c r="B189" s="1146" t="s">
        <v>207</v>
      </c>
      <c r="C189" s="1266">
        <f>SUM(G185:G200)</f>
        <v>0</v>
      </c>
      <c r="D189" s="1267"/>
      <c r="E189" s="1134"/>
      <c r="F189" s="1061"/>
      <c r="G189" s="1062"/>
      <c r="H189" s="1145" t="s">
        <v>247</v>
      </c>
      <c r="I189" s="1069">
        <v>10</v>
      </c>
      <c r="J189" s="1070">
        <f>配布数!$M$156</f>
        <v>0</v>
      </c>
      <c r="K189" s="1071"/>
      <c r="L189" s="1069"/>
      <c r="M189" s="1070"/>
      <c r="N189" s="1071" t="s">
        <v>333</v>
      </c>
      <c r="O189" s="1069">
        <v>20</v>
      </c>
      <c r="P189" s="1070">
        <f>配布数!$M$313</f>
        <v>0</v>
      </c>
      <c r="Q189" s="1071" t="s">
        <v>390</v>
      </c>
      <c r="R189" s="1069">
        <v>10</v>
      </c>
      <c r="S189" s="1072">
        <f>配布数!$M$401</f>
        <v>0</v>
      </c>
      <c r="T189" s="1071" t="s">
        <v>448</v>
      </c>
      <c r="U189" s="1069">
        <v>10</v>
      </c>
      <c r="V189" s="1073">
        <f>配布数!$M$474</f>
        <v>0</v>
      </c>
    </row>
    <row r="190" spans="2:22" ht="12.45" customHeight="1">
      <c r="B190" s="1147" t="s">
        <v>73</v>
      </c>
      <c r="C190" s="1076">
        <v>10</v>
      </c>
      <c r="D190" s="1077">
        <f>配布数!$P$10</f>
        <v>0</v>
      </c>
      <c r="E190" s="1145" t="s">
        <v>199</v>
      </c>
      <c r="F190" s="1076">
        <v>10</v>
      </c>
      <c r="G190" s="1077">
        <f>配布数!$S$42</f>
        <v>0</v>
      </c>
      <c r="H190" s="1145" t="s">
        <v>249</v>
      </c>
      <c r="I190" s="1069">
        <v>10</v>
      </c>
      <c r="J190" s="1070">
        <f>配布数!$M$157</f>
        <v>0</v>
      </c>
      <c r="K190" s="1078"/>
      <c r="L190" s="1079"/>
      <c r="M190" s="1080"/>
      <c r="N190" s="1071" t="s">
        <v>335</v>
      </c>
      <c r="O190" s="1069">
        <v>10</v>
      </c>
      <c r="P190" s="1070">
        <f>配布数!$M$314</f>
        <v>0</v>
      </c>
      <c r="Q190" s="1071" t="s">
        <v>392</v>
      </c>
      <c r="R190" s="1069">
        <v>30</v>
      </c>
      <c r="S190" s="1072">
        <f>配布数!$M$402</f>
        <v>0</v>
      </c>
      <c r="T190" s="1071" t="s">
        <v>450</v>
      </c>
      <c r="U190" s="1069">
        <v>10</v>
      </c>
      <c r="V190" s="1073">
        <f>配布数!$M$475</f>
        <v>0</v>
      </c>
    </row>
    <row r="191" spans="2:22" ht="12.45" customHeight="1">
      <c r="B191" s="1147" t="s">
        <v>77</v>
      </c>
      <c r="C191" s="1076">
        <v>10</v>
      </c>
      <c r="D191" s="1077">
        <f>配布数!$P$11</f>
        <v>0</v>
      </c>
      <c r="E191" s="1145"/>
      <c r="F191" s="1076"/>
      <c r="G191" s="1077"/>
      <c r="H191" s="1145"/>
      <c r="I191" s="1074"/>
      <c r="J191" s="1075"/>
      <c r="K191" s="1078"/>
      <c r="L191" s="1079"/>
      <c r="M191" s="1080"/>
      <c r="N191" s="1071" t="s">
        <v>339</v>
      </c>
      <c r="O191" s="1069">
        <v>10</v>
      </c>
      <c r="P191" s="1070">
        <f>配布数!$M$316</f>
        <v>0</v>
      </c>
      <c r="Q191" s="1071" t="s">
        <v>394</v>
      </c>
      <c r="R191" s="1069">
        <v>10</v>
      </c>
      <c r="S191" s="1072">
        <f>配布数!$M$403</f>
        <v>0</v>
      </c>
      <c r="T191" s="1071"/>
      <c r="U191" s="1069"/>
      <c r="V191" s="1073"/>
    </row>
    <row r="192" spans="2:22" ht="12.45" customHeight="1" thickBot="1">
      <c r="B192" s="1147" t="s">
        <v>79</v>
      </c>
      <c r="C192" s="1076">
        <v>30</v>
      </c>
      <c r="D192" s="1077">
        <f>配布数!$P$12</f>
        <v>0</v>
      </c>
      <c r="E192" s="1145"/>
      <c r="F192" s="1061"/>
      <c r="G192" s="1062"/>
      <c r="H192" s="1148"/>
      <c r="I192" s="1079"/>
      <c r="J192" s="1080"/>
      <c r="K192" s="1078"/>
      <c r="L192" s="1079"/>
      <c r="M192" s="1080"/>
      <c r="N192" s="1071" t="s">
        <v>341</v>
      </c>
      <c r="O192" s="1069">
        <v>30</v>
      </c>
      <c r="P192" s="1070">
        <f>配布数!$M$317</f>
        <v>0</v>
      </c>
      <c r="Q192" s="1071" t="s">
        <v>398</v>
      </c>
      <c r="R192" s="1069">
        <v>10</v>
      </c>
      <c r="S192" s="1072">
        <f>配布数!$M$405</f>
        <v>0</v>
      </c>
      <c r="T192" s="1078"/>
      <c r="U192" s="1079"/>
      <c r="V192" s="1081"/>
    </row>
    <row r="193" spans="2:22" ht="12.45" customHeight="1">
      <c r="B193" s="1147" t="s">
        <v>82</v>
      </c>
      <c r="C193" s="1076">
        <v>10</v>
      </c>
      <c r="D193" s="1077">
        <f>配布数!$P$14</f>
        <v>0</v>
      </c>
      <c r="E193" s="1145"/>
      <c r="F193" s="1061"/>
      <c r="G193" s="1062"/>
      <c r="H193" s="1128" t="s">
        <v>250</v>
      </c>
      <c r="I193" s="1123"/>
      <c r="J193" s="1123"/>
      <c r="K193" s="1128" t="s">
        <v>551</v>
      </c>
      <c r="L193" s="1123"/>
      <c r="M193" s="1124"/>
      <c r="N193" s="1082"/>
      <c r="O193" s="1069"/>
      <c r="P193" s="1070"/>
      <c r="Q193" s="1071" t="s">
        <v>401</v>
      </c>
      <c r="R193" s="1069">
        <v>10</v>
      </c>
      <c r="S193" s="1072">
        <f>配布数!$M$406</f>
        <v>0</v>
      </c>
      <c r="T193" s="1078"/>
      <c r="U193" s="1079"/>
      <c r="V193" s="1081"/>
    </row>
    <row r="194" spans="2:22" ht="12.45" customHeight="1">
      <c r="B194" s="1147" t="s">
        <v>85</v>
      </c>
      <c r="C194" s="1076">
        <v>10</v>
      </c>
      <c r="D194" s="1077">
        <f>配布数!$P$15</f>
        <v>0</v>
      </c>
      <c r="E194" s="1145"/>
      <c r="F194" s="1061"/>
      <c r="G194" s="1062"/>
      <c r="H194" s="1135"/>
      <c r="I194" s="1136">
        <f>SUM(I196:I198)</f>
        <v>10</v>
      </c>
      <c r="J194" s="1137"/>
      <c r="K194" s="1135"/>
      <c r="L194" s="1136">
        <f>SUM(L196:L204)</f>
        <v>110</v>
      </c>
      <c r="M194" s="1138"/>
      <c r="N194" s="1082"/>
      <c r="O194" s="1069"/>
      <c r="P194" s="1070"/>
      <c r="Q194" s="1071" t="s">
        <v>405</v>
      </c>
      <c r="R194" s="1069">
        <v>10</v>
      </c>
      <c r="S194" s="1072">
        <f>配布数!$M$407</f>
        <v>0</v>
      </c>
      <c r="T194" s="1078"/>
      <c r="U194" s="1079"/>
      <c r="V194" s="1081"/>
    </row>
    <row r="195" spans="2:22" ht="12.45" customHeight="1" thickBot="1">
      <c r="B195" s="1147" t="s">
        <v>92</v>
      </c>
      <c r="C195" s="1076">
        <v>10</v>
      </c>
      <c r="D195" s="1077">
        <f>配布数!$P$17</f>
        <v>0</v>
      </c>
      <c r="E195" s="1145"/>
      <c r="F195" s="1061"/>
      <c r="G195" s="1062"/>
      <c r="H195" s="1142" t="s">
        <v>550</v>
      </c>
      <c r="I195" s="1065">
        <f>SUM(J196:J198)</f>
        <v>0</v>
      </c>
      <c r="J195" s="1066"/>
      <c r="K195" s="1142" t="s">
        <v>550</v>
      </c>
      <c r="L195" s="1065">
        <f>SUM(M196:M204)</f>
        <v>0</v>
      </c>
      <c r="M195" s="1067"/>
      <c r="N195" s="1082"/>
      <c r="O195" s="1069"/>
      <c r="P195" s="1070"/>
      <c r="Q195" s="1071"/>
      <c r="R195" s="1069"/>
      <c r="S195" s="1072"/>
      <c r="T195" s="1078"/>
      <c r="U195" s="1079"/>
      <c r="V195" s="1081"/>
    </row>
    <row r="196" spans="2:22" ht="12.45" customHeight="1">
      <c r="B196" s="1147" t="s">
        <v>95</v>
      </c>
      <c r="C196" s="1076">
        <v>10</v>
      </c>
      <c r="D196" s="1077">
        <f>配布数!$P$18</f>
        <v>0</v>
      </c>
      <c r="E196" s="1145"/>
      <c r="F196" s="1061"/>
      <c r="G196" s="1062"/>
      <c r="H196" s="1145" t="s">
        <v>252</v>
      </c>
      <c r="I196" s="1069">
        <v>10</v>
      </c>
      <c r="J196" s="1070">
        <f>配布数!$M$167</f>
        <v>0</v>
      </c>
      <c r="K196" s="1071" t="s">
        <v>303</v>
      </c>
      <c r="L196" s="1069">
        <v>50</v>
      </c>
      <c r="M196" s="1070">
        <f>配布数!$M$254</f>
        <v>0</v>
      </c>
      <c r="N196" s="1071"/>
      <c r="O196" s="1074"/>
      <c r="P196" s="1075"/>
      <c r="Q196" s="1071"/>
      <c r="R196" s="1074"/>
      <c r="S196" s="1095"/>
      <c r="T196" s="1128" t="s">
        <v>552</v>
      </c>
      <c r="U196" s="1123"/>
      <c r="V196" s="1130"/>
    </row>
    <row r="197" spans="2:22" ht="12.45" customHeight="1">
      <c r="B197" s="1147" t="s">
        <v>98</v>
      </c>
      <c r="C197" s="1076">
        <v>10</v>
      </c>
      <c r="D197" s="1077">
        <f>配布数!$P$19</f>
        <v>0</v>
      </c>
      <c r="E197" s="1145"/>
      <c r="F197" s="1076"/>
      <c r="G197" s="1077"/>
      <c r="H197" s="1145"/>
      <c r="I197" s="1074"/>
      <c r="J197" s="1075"/>
      <c r="K197" s="1071" t="s">
        <v>305</v>
      </c>
      <c r="L197" s="1069">
        <v>20</v>
      </c>
      <c r="M197" s="1070">
        <f>配布数!$M$255</f>
        <v>0</v>
      </c>
      <c r="N197" s="1071"/>
      <c r="O197" s="1074"/>
      <c r="P197" s="1075"/>
      <c r="Q197" s="1071"/>
      <c r="R197" s="1074"/>
      <c r="S197" s="1095"/>
      <c r="T197" s="1135"/>
      <c r="U197" s="1136">
        <f>SUM(U199:U215)</f>
        <v>20</v>
      </c>
      <c r="V197" s="1140"/>
    </row>
    <row r="198" spans="2:22" ht="12.45" customHeight="1" thickBot="1">
      <c r="B198" s="1147" t="s">
        <v>102</v>
      </c>
      <c r="C198" s="1076">
        <v>30</v>
      </c>
      <c r="D198" s="1077">
        <f>配布数!$P$20</f>
        <v>0</v>
      </c>
      <c r="E198" s="1145"/>
      <c r="F198" s="1076"/>
      <c r="G198" s="1077"/>
      <c r="H198" s="1148"/>
      <c r="I198" s="1079"/>
      <c r="J198" s="1080"/>
      <c r="K198" s="1071" t="s">
        <v>307</v>
      </c>
      <c r="L198" s="1069">
        <v>20</v>
      </c>
      <c r="M198" s="1070">
        <f>配布数!$M$256</f>
        <v>0</v>
      </c>
      <c r="N198" s="1078"/>
      <c r="O198" s="1079"/>
      <c r="P198" s="1080"/>
      <c r="Q198" s="1071"/>
      <c r="R198" s="1074"/>
      <c r="S198" s="1095"/>
      <c r="T198" s="1142" t="s">
        <v>550</v>
      </c>
      <c r="U198" s="1065">
        <f>SUM(V199:V215)</f>
        <v>0</v>
      </c>
      <c r="V198" s="1068"/>
    </row>
    <row r="199" spans="2:22" ht="12.45" customHeight="1" thickBot="1">
      <c r="B199" s="1147" t="s">
        <v>105</v>
      </c>
      <c r="C199" s="1076">
        <v>80</v>
      </c>
      <c r="D199" s="1077">
        <f>配布数!$P$23</f>
        <v>0</v>
      </c>
      <c r="E199" s="1145"/>
      <c r="F199" s="1061"/>
      <c r="G199" s="1062"/>
      <c r="H199" s="1128" t="s">
        <v>553</v>
      </c>
      <c r="I199" s="1123"/>
      <c r="J199" s="1124"/>
      <c r="K199" s="1082" t="s">
        <v>309</v>
      </c>
      <c r="L199" s="1069">
        <v>10</v>
      </c>
      <c r="M199" s="1070">
        <f>配布数!$M$257</f>
        <v>0</v>
      </c>
      <c r="N199" s="1078"/>
      <c r="O199" s="1079"/>
      <c r="P199" s="1080"/>
      <c r="Q199" s="1071"/>
      <c r="R199" s="1074"/>
      <c r="S199" s="1095"/>
      <c r="T199" s="1071" t="s">
        <v>462</v>
      </c>
      <c r="U199" s="1069">
        <v>20</v>
      </c>
      <c r="V199" s="1073">
        <f>配布数!$P$506</f>
        <v>0</v>
      </c>
    </row>
    <row r="200" spans="2:22" ht="12.45" customHeight="1" thickBot="1">
      <c r="B200" s="1147" t="s">
        <v>109</v>
      </c>
      <c r="C200" s="1076">
        <v>40</v>
      </c>
      <c r="D200" s="1077">
        <f>配布数!$P$24</f>
        <v>0</v>
      </c>
      <c r="E200" s="1145"/>
      <c r="F200" s="1061"/>
      <c r="G200" s="1086"/>
      <c r="H200" s="1135"/>
      <c r="I200" s="1136">
        <f>SUM(I202:I205)</f>
        <v>30</v>
      </c>
      <c r="J200" s="1138"/>
      <c r="K200" s="1082" t="s">
        <v>311</v>
      </c>
      <c r="L200" s="1069">
        <v>10</v>
      </c>
      <c r="M200" s="1070">
        <f>配布数!$M$258</f>
        <v>0</v>
      </c>
      <c r="N200" s="1128" t="s">
        <v>554</v>
      </c>
      <c r="O200" s="1123"/>
      <c r="P200" s="1124"/>
      <c r="Q200" s="1083"/>
      <c r="R200" s="1079"/>
      <c r="S200" s="1084"/>
      <c r="T200" s="1078"/>
      <c r="U200" s="1079"/>
      <c r="V200" s="1081"/>
    </row>
    <row r="201" spans="2:22" ht="12.45" customHeight="1" thickBot="1">
      <c r="B201" s="1147" t="s">
        <v>113</v>
      </c>
      <c r="C201" s="1076">
        <v>40</v>
      </c>
      <c r="D201" s="1077">
        <f>配布数!$P$25</f>
        <v>0</v>
      </c>
      <c r="E201" s="1128" t="s">
        <v>555</v>
      </c>
      <c r="F201" s="1123"/>
      <c r="G201" s="1124"/>
      <c r="H201" s="1143" t="s">
        <v>550</v>
      </c>
      <c r="I201" s="1065">
        <f>SUM(J202:J205)</f>
        <v>0</v>
      </c>
      <c r="J201" s="1067"/>
      <c r="K201" s="1078"/>
      <c r="L201" s="1079"/>
      <c r="M201" s="1080"/>
      <c r="N201" s="1135"/>
      <c r="O201" s="1136">
        <f>SUM(O203:O217)</f>
        <v>100</v>
      </c>
      <c r="P201" s="1138"/>
      <c r="Q201" s="1083"/>
      <c r="R201" s="1079"/>
      <c r="S201" s="1084"/>
      <c r="T201" s="1078"/>
      <c r="U201" s="1079"/>
      <c r="V201" s="1081"/>
    </row>
    <row r="202" spans="2:22" ht="12.45" customHeight="1" thickBot="1">
      <c r="B202" s="1147" t="s">
        <v>115</v>
      </c>
      <c r="C202" s="1076">
        <v>20</v>
      </c>
      <c r="D202" s="1077">
        <f>配布数!$P$26</f>
        <v>0</v>
      </c>
      <c r="E202" s="1135"/>
      <c r="F202" s="1136">
        <f>SUM(F204:F212)</f>
        <v>70</v>
      </c>
      <c r="G202" s="1138"/>
      <c r="H202" s="1134" t="s">
        <v>255</v>
      </c>
      <c r="I202" s="1069">
        <v>20</v>
      </c>
      <c r="J202" s="1070">
        <f>配布数!$M$178</f>
        <v>0</v>
      </c>
      <c r="K202" s="1078"/>
      <c r="L202" s="1079"/>
      <c r="M202" s="1080"/>
      <c r="N202" s="1142" t="s">
        <v>550</v>
      </c>
      <c r="O202" s="1065">
        <f>SUM(P203:P217)</f>
        <v>0</v>
      </c>
      <c r="P202" s="1066"/>
      <c r="Q202" s="1128" t="s">
        <v>556</v>
      </c>
      <c r="R202" s="1123"/>
      <c r="S202" s="1124"/>
      <c r="T202" s="1083"/>
      <c r="U202" s="1079"/>
      <c r="V202" s="1081"/>
    </row>
    <row r="203" spans="2:22" ht="12.45" customHeight="1" thickBot="1">
      <c r="B203" s="1147" t="s">
        <v>117</v>
      </c>
      <c r="C203" s="1076">
        <v>10</v>
      </c>
      <c r="D203" s="1077">
        <f>配布数!$P$27</f>
        <v>0</v>
      </c>
      <c r="E203" s="1142" t="s">
        <v>550</v>
      </c>
      <c r="F203" s="1065">
        <f>SUM(G204:G212)</f>
        <v>0</v>
      </c>
      <c r="G203" s="1067"/>
      <c r="H203" s="1145" t="s">
        <v>259</v>
      </c>
      <c r="I203" s="1069">
        <v>10</v>
      </c>
      <c r="J203" s="1070">
        <f>配布数!$M$179</f>
        <v>0</v>
      </c>
      <c r="K203" s="1078"/>
      <c r="L203" s="1079"/>
      <c r="M203" s="1080"/>
      <c r="N203" s="1071" t="s">
        <v>346</v>
      </c>
      <c r="O203" s="1069">
        <v>10</v>
      </c>
      <c r="P203" s="1070">
        <f>配布数!$M$328</f>
        <v>0</v>
      </c>
      <c r="Q203" s="1135"/>
      <c r="R203" s="1136">
        <f>SUM(R205:R210)</f>
        <v>20</v>
      </c>
      <c r="S203" s="1138"/>
      <c r="T203" s="1083"/>
      <c r="U203" s="1079"/>
      <c r="V203" s="1081"/>
    </row>
    <row r="204" spans="2:22" ht="12.45" customHeight="1" thickBot="1">
      <c r="B204" s="1147" t="s">
        <v>120</v>
      </c>
      <c r="C204" s="1076">
        <v>10</v>
      </c>
      <c r="D204" s="1077">
        <f>配布数!$P$28</f>
        <v>0</v>
      </c>
      <c r="E204" s="1145" t="s">
        <v>216</v>
      </c>
      <c r="F204" s="1076">
        <v>10</v>
      </c>
      <c r="G204" s="1077">
        <f>配布数!$M$108</f>
        <v>0</v>
      </c>
      <c r="H204" s="1145"/>
      <c r="I204" s="1074"/>
      <c r="J204" s="1075"/>
      <c r="K204" s="1078"/>
      <c r="L204" s="1079"/>
      <c r="M204" s="1080"/>
      <c r="N204" s="1071" t="s">
        <v>348</v>
      </c>
      <c r="O204" s="1069">
        <v>10</v>
      </c>
      <c r="P204" s="1070">
        <f>配布数!$M$329</f>
        <v>0</v>
      </c>
      <c r="Q204" s="1142" t="s">
        <v>550</v>
      </c>
      <c r="R204" s="1065">
        <f>SUM(S205:S210)</f>
        <v>0</v>
      </c>
      <c r="S204" s="1067"/>
      <c r="T204" s="1078"/>
      <c r="U204" s="1079"/>
      <c r="V204" s="1081"/>
    </row>
    <row r="205" spans="2:22" ht="12.45" customHeight="1" thickBot="1">
      <c r="B205" s="1147" t="s">
        <v>122</v>
      </c>
      <c r="C205" s="1076">
        <v>10</v>
      </c>
      <c r="D205" s="1077">
        <f>配布数!$P$29</f>
        <v>0</v>
      </c>
      <c r="E205" s="1145" t="s">
        <v>218</v>
      </c>
      <c r="F205" s="1076">
        <v>10</v>
      </c>
      <c r="G205" s="1077">
        <f>配布数!$M$109</f>
        <v>0</v>
      </c>
      <c r="H205" s="1148"/>
      <c r="I205" s="1079"/>
      <c r="J205" s="1080"/>
      <c r="K205" s="1078"/>
      <c r="L205" s="1079"/>
      <c r="M205" s="1080"/>
      <c r="N205" s="1071" t="s">
        <v>350</v>
      </c>
      <c r="O205" s="1069">
        <v>20</v>
      </c>
      <c r="P205" s="1070">
        <f>配布数!$M$330</f>
        <v>0</v>
      </c>
      <c r="Q205" s="1071" t="s">
        <v>414</v>
      </c>
      <c r="R205" s="1069">
        <v>10</v>
      </c>
      <c r="S205" s="1072">
        <f>配布数!$M$420</f>
        <v>0</v>
      </c>
      <c r="T205" s="1078"/>
      <c r="U205" s="1079"/>
      <c r="V205" s="1081"/>
    </row>
    <row r="206" spans="2:22" ht="12.45" customHeight="1">
      <c r="B206" s="1147" t="s">
        <v>124</v>
      </c>
      <c r="C206" s="1076">
        <v>10</v>
      </c>
      <c r="D206" s="1077">
        <f>配布数!$P$30</f>
        <v>0</v>
      </c>
      <c r="E206" s="1145" t="s">
        <v>220</v>
      </c>
      <c r="F206" s="1076">
        <v>10</v>
      </c>
      <c r="G206" s="1077">
        <f>配布数!$M$110</f>
        <v>0</v>
      </c>
      <c r="H206" s="1128" t="s">
        <v>557</v>
      </c>
      <c r="I206" s="1123"/>
      <c r="J206" s="1123"/>
      <c r="K206" s="1128" t="s">
        <v>558</v>
      </c>
      <c r="L206" s="1123"/>
      <c r="M206" s="1124"/>
      <c r="N206" s="1082" t="s">
        <v>352</v>
      </c>
      <c r="O206" s="1069">
        <v>20</v>
      </c>
      <c r="P206" s="1070">
        <f>配布数!$M$331</f>
        <v>0</v>
      </c>
      <c r="Q206" s="1071" t="s">
        <v>416</v>
      </c>
      <c r="R206" s="1069">
        <v>10</v>
      </c>
      <c r="S206" s="1072">
        <f>配布数!$M$421</f>
        <v>0</v>
      </c>
      <c r="T206" s="1078"/>
      <c r="U206" s="1079"/>
      <c r="V206" s="1081"/>
    </row>
    <row r="207" spans="2:22" ht="12.45" customHeight="1">
      <c r="B207" s="1147" t="s">
        <v>126</v>
      </c>
      <c r="C207" s="1076">
        <v>10</v>
      </c>
      <c r="D207" s="1077">
        <f>配布数!$P$31</f>
        <v>0</v>
      </c>
      <c r="E207" s="1145" t="s">
        <v>222</v>
      </c>
      <c r="F207" s="1076">
        <v>10</v>
      </c>
      <c r="G207" s="1077">
        <f>配布数!$M$111</f>
        <v>0</v>
      </c>
      <c r="H207" s="1135"/>
      <c r="I207" s="1136">
        <f>SUM(I209:I229)</f>
        <v>120</v>
      </c>
      <c r="J207" s="1137"/>
      <c r="K207" s="1135"/>
      <c r="L207" s="1136">
        <f>SUM(L209:L217)</f>
        <v>30</v>
      </c>
      <c r="M207" s="1138"/>
      <c r="N207" s="1082" t="s">
        <v>354</v>
      </c>
      <c r="O207" s="1069">
        <v>10</v>
      </c>
      <c r="P207" s="1070">
        <f>配布数!$M$332</f>
        <v>0</v>
      </c>
      <c r="Q207" s="1071"/>
      <c r="R207" s="1069"/>
      <c r="S207" s="1072"/>
      <c r="T207" s="1078"/>
      <c r="U207" s="1079"/>
      <c r="V207" s="1081"/>
    </row>
    <row r="208" spans="2:22" ht="12.45" customHeight="1" thickBot="1">
      <c r="B208" s="1147" t="s">
        <v>129</v>
      </c>
      <c r="C208" s="1076">
        <v>20</v>
      </c>
      <c r="D208" s="1077">
        <f>配布数!$P$32</f>
        <v>0</v>
      </c>
      <c r="E208" s="1145" t="s">
        <v>224</v>
      </c>
      <c r="F208" s="1076">
        <v>20</v>
      </c>
      <c r="G208" s="1077">
        <f>配布数!$M$112</f>
        <v>0</v>
      </c>
      <c r="H208" s="1142" t="s">
        <v>550</v>
      </c>
      <c r="I208" s="1065">
        <f>SUM(J209:J229)</f>
        <v>0</v>
      </c>
      <c r="J208" s="1066"/>
      <c r="K208" s="1142" t="s">
        <v>550</v>
      </c>
      <c r="L208" s="1065">
        <f>SUM(M209:M217)</f>
        <v>0</v>
      </c>
      <c r="M208" s="1067"/>
      <c r="N208" s="1082" t="s">
        <v>358</v>
      </c>
      <c r="O208" s="1069">
        <v>10</v>
      </c>
      <c r="P208" s="1070">
        <f>配布数!$M$333</f>
        <v>0</v>
      </c>
      <c r="Q208" s="1071"/>
      <c r="R208" s="1074"/>
      <c r="S208" s="1095"/>
      <c r="T208" s="1078"/>
      <c r="U208" s="1079"/>
      <c r="V208" s="1081"/>
    </row>
    <row r="209" spans="2:22" ht="12.45" customHeight="1">
      <c r="B209" s="1147" t="s">
        <v>134</v>
      </c>
      <c r="C209" s="1076">
        <v>10</v>
      </c>
      <c r="D209" s="1077">
        <f>配布数!$P$34</f>
        <v>0</v>
      </c>
      <c r="E209" s="1145" t="s">
        <v>227</v>
      </c>
      <c r="F209" s="1076">
        <v>10</v>
      </c>
      <c r="G209" s="1077">
        <f>配布数!$M$113</f>
        <v>0</v>
      </c>
      <c r="H209" s="1145" t="s">
        <v>263</v>
      </c>
      <c r="I209" s="1069">
        <v>40</v>
      </c>
      <c r="J209" s="1070">
        <f>配布数!$M$205</f>
        <v>0</v>
      </c>
      <c r="K209" s="1071" t="s">
        <v>314</v>
      </c>
      <c r="L209" s="1069">
        <v>20</v>
      </c>
      <c r="M209" s="1070">
        <f>配布数!$M$267</f>
        <v>0</v>
      </c>
      <c r="N209" s="1071" t="s">
        <v>360</v>
      </c>
      <c r="O209" s="1069">
        <v>10</v>
      </c>
      <c r="P209" s="1070">
        <f>配布数!$M$334</f>
        <v>0</v>
      </c>
      <c r="Q209" s="1078"/>
      <c r="R209" s="1079"/>
      <c r="S209" s="1084"/>
      <c r="T209" s="1078"/>
      <c r="U209" s="1079"/>
      <c r="V209" s="1081"/>
    </row>
    <row r="210" spans="2:22" ht="12.45" customHeight="1" thickBot="1">
      <c r="B210" s="1147" t="s">
        <v>139</v>
      </c>
      <c r="C210" s="1076">
        <v>10</v>
      </c>
      <c r="D210" s="1077">
        <f>配布数!$P$35</f>
        <v>0</v>
      </c>
      <c r="E210" s="1145"/>
      <c r="F210" s="1061"/>
      <c r="G210" s="1062"/>
      <c r="H210" s="1145" t="s">
        <v>265</v>
      </c>
      <c r="I210" s="1076">
        <v>30</v>
      </c>
      <c r="J210" s="1077">
        <f>配布数!$M$206</f>
        <v>0</v>
      </c>
      <c r="K210" s="1071" t="s">
        <v>316</v>
      </c>
      <c r="L210" s="1069">
        <v>10</v>
      </c>
      <c r="M210" s="1070">
        <f>配布数!$M$268</f>
        <v>0</v>
      </c>
      <c r="N210" s="1071" t="s">
        <v>362</v>
      </c>
      <c r="O210" s="1069">
        <v>10</v>
      </c>
      <c r="P210" s="1070">
        <f>配布数!$M$335</f>
        <v>0</v>
      </c>
      <c r="Q210" s="1078"/>
      <c r="R210" s="1079"/>
      <c r="S210" s="1084"/>
      <c r="T210" s="1078"/>
      <c r="U210" s="1079"/>
      <c r="V210" s="1081"/>
    </row>
    <row r="211" spans="2:22" ht="12.45" customHeight="1">
      <c r="B211" s="1147" t="s">
        <v>143</v>
      </c>
      <c r="C211" s="1076">
        <v>20</v>
      </c>
      <c r="D211" s="1077">
        <f>配布数!$P$36</f>
        <v>0</v>
      </c>
      <c r="E211" s="1148"/>
      <c r="F211" s="1085"/>
      <c r="G211" s="1086"/>
      <c r="H211" s="1145" t="s">
        <v>267</v>
      </c>
      <c r="I211" s="1076">
        <v>10</v>
      </c>
      <c r="J211" s="1077">
        <f>配布数!$M$207</f>
        <v>0</v>
      </c>
      <c r="K211" s="1071"/>
      <c r="L211" s="1074"/>
      <c r="M211" s="1075"/>
      <c r="N211" s="1087"/>
      <c r="O211" s="1076"/>
      <c r="P211" s="1069"/>
      <c r="Q211" s="1128" t="s">
        <v>559</v>
      </c>
      <c r="R211" s="1123"/>
      <c r="S211" s="1124"/>
      <c r="T211" s="1083"/>
      <c r="U211" s="1079"/>
      <c r="V211" s="1081"/>
    </row>
    <row r="212" spans="2:22" ht="12.45" customHeight="1" thickBot="1">
      <c r="B212" s="1147" t="s">
        <v>145</v>
      </c>
      <c r="C212" s="1076">
        <v>20</v>
      </c>
      <c r="D212" s="1077">
        <f>配布数!$P$37</f>
        <v>0</v>
      </c>
      <c r="E212" s="1148"/>
      <c r="F212" s="1085"/>
      <c r="G212" s="1086"/>
      <c r="H212" s="1145" t="s">
        <v>271</v>
      </c>
      <c r="I212" s="1076">
        <v>10</v>
      </c>
      <c r="J212" s="1077">
        <f>配布数!$M$208</f>
        <v>0</v>
      </c>
      <c r="K212" s="1087"/>
      <c r="L212" s="1061"/>
      <c r="M212" s="1062"/>
      <c r="N212" s="1087"/>
      <c r="O212" s="1061"/>
      <c r="P212" s="1075"/>
      <c r="Q212" s="1135"/>
      <c r="R212" s="1136">
        <f>SUM(R214:R218)</f>
        <v>20</v>
      </c>
      <c r="S212" s="1138"/>
      <c r="T212" s="1083"/>
      <c r="U212" s="1079"/>
      <c r="V212" s="1081"/>
    </row>
    <row r="213" spans="2:22" ht="12.45" customHeight="1" thickBot="1">
      <c r="B213" s="1147" t="s">
        <v>147</v>
      </c>
      <c r="C213" s="1076">
        <v>30</v>
      </c>
      <c r="D213" s="1077">
        <f>配布数!$P$38</f>
        <v>0</v>
      </c>
      <c r="E213" s="1128" t="s">
        <v>560</v>
      </c>
      <c r="F213" s="1123"/>
      <c r="G213" s="1124"/>
      <c r="H213" s="1134" t="s">
        <v>274</v>
      </c>
      <c r="I213" s="1076">
        <v>20</v>
      </c>
      <c r="J213" s="1077">
        <f>配布数!$M$210</f>
        <v>0</v>
      </c>
      <c r="K213" s="1071"/>
      <c r="L213" s="1074"/>
      <c r="M213" s="1075"/>
      <c r="N213" s="1087"/>
      <c r="O213" s="1061"/>
      <c r="P213" s="1075"/>
      <c r="Q213" s="1142" t="s">
        <v>550</v>
      </c>
      <c r="R213" s="1065">
        <f>SUM(S214:S218)</f>
        <v>0</v>
      </c>
      <c r="S213" s="1067"/>
      <c r="T213" s="1078"/>
      <c r="U213" s="1079"/>
      <c r="V213" s="1081"/>
    </row>
    <row r="214" spans="2:22" ht="12.45" customHeight="1">
      <c r="B214" s="1147" t="s">
        <v>149</v>
      </c>
      <c r="C214" s="1076">
        <v>10</v>
      </c>
      <c r="D214" s="1077">
        <f>配布数!$P$39</f>
        <v>0</v>
      </c>
      <c r="E214" s="1135"/>
      <c r="F214" s="1136">
        <f>SUM(F216:F222)</f>
        <v>20</v>
      </c>
      <c r="G214" s="1138"/>
      <c r="H214" s="1134" t="s">
        <v>278</v>
      </c>
      <c r="I214" s="1076">
        <v>10</v>
      </c>
      <c r="J214" s="1077">
        <f>配布数!$M$211</f>
        <v>0</v>
      </c>
      <c r="K214" s="1078"/>
      <c r="L214" s="1079"/>
      <c r="M214" s="1080"/>
      <c r="N214" s="1087"/>
      <c r="O214" s="1061"/>
      <c r="P214" s="1075"/>
      <c r="Q214" s="1071" t="s">
        <v>423</v>
      </c>
      <c r="R214" s="1069">
        <v>20</v>
      </c>
      <c r="S214" s="1072">
        <f>配布数!$M$432</f>
        <v>0</v>
      </c>
      <c r="T214" s="1078"/>
      <c r="U214" s="1079"/>
      <c r="V214" s="1081"/>
    </row>
    <row r="215" spans="2:22" ht="12.45" customHeight="1" thickBot="1">
      <c r="B215" s="1147" t="s">
        <v>151</v>
      </c>
      <c r="C215" s="1076">
        <v>20</v>
      </c>
      <c r="D215" s="1077">
        <f>配布数!$P$40</f>
        <v>0</v>
      </c>
      <c r="E215" s="1142" t="s">
        <v>550</v>
      </c>
      <c r="F215" s="1065">
        <f>SUM(G216:G222)</f>
        <v>0</v>
      </c>
      <c r="G215" s="1067"/>
      <c r="H215" s="1145"/>
      <c r="I215" s="1076"/>
      <c r="J215" s="1077"/>
      <c r="K215" s="1078"/>
      <c r="L215" s="1079"/>
      <c r="M215" s="1080"/>
      <c r="N215" s="1087"/>
      <c r="O215" s="1061"/>
      <c r="P215" s="1075"/>
      <c r="Q215" s="1071"/>
      <c r="R215" s="1074"/>
      <c r="S215" s="1095"/>
      <c r="T215" s="1078"/>
      <c r="U215" s="1079"/>
      <c r="V215" s="1081"/>
    </row>
    <row r="216" spans="2:22" ht="12.45" customHeight="1">
      <c r="B216" s="1147" t="s">
        <v>153</v>
      </c>
      <c r="C216" s="1076">
        <v>50</v>
      </c>
      <c r="D216" s="1077">
        <f>配布数!$P$41</f>
        <v>0</v>
      </c>
      <c r="E216" s="1145" t="s">
        <v>231</v>
      </c>
      <c r="F216" s="1076">
        <v>10</v>
      </c>
      <c r="G216" s="1077">
        <f>配布数!$M$123</f>
        <v>0</v>
      </c>
      <c r="H216" s="1145"/>
      <c r="I216" s="1076"/>
      <c r="J216" s="1077"/>
      <c r="K216" s="1078"/>
      <c r="L216" s="1079"/>
      <c r="M216" s="1080"/>
      <c r="N216" s="1088"/>
      <c r="O216" s="1085"/>
      <c r="P216" s="1086"/>
      <c r="Q216" s="1087"/>
      <c r="R216" s="1061"/>
      <c r="S216" s="1159"/>
      <c r="T216" s="1128" t="s">
        <v>561</v>
      </c>
      <c r="U216" s="1123"/>
      <c r="V216" s="1130"/>
    </row>
    <row r="217" spans="2:22" ht="12.45" customHeight="1" thickBot="1">
      <c r="B217" s="1147" t="s">
        <v>155</v>
      </c>
      <c r="C217" s="1076">
        <v>20</v>
      </c>
      <c r="D217" s="1077">
        <f>配布数!$P$42</f>
        <v>0</v>
      </c>
      <c r="E217" s="1145" t="s">
        <v>233</v>
      </c>
      <c r="F217" s="1076">
        <v>10</v>
      </c>
      <c r="G217" s="1077">
        <f>配布数!$M$124</f>
        <v>0</v>
      </c>
      <c r="H217" s="1145"/>
      <c r="I217" s="1061"/>
      <c r="J217" s="1062"/>
      <c r="K217" s="1088"/>
      <c r="L217" s="1085"/>
      <c r="M217" s="1086"/>
      <c r="N217" s="1088"/>
      <c r="O217" s="1085"/>
      <c r="P217" s="1086"/>
      <c r="Q217" s="1088"/>
      <c r="R217" s="1085"/>
      <c r="S217" s="1090"/>
      <c r="T217" s="1135"/>
      <c r="U217" s="1136">
        <f>SUM(U219:U235)</f>
        <v>0</v>
      </c>
      <c r="V217" s="1140"/>
    </row>
    <row r="218" spans="2:22" ht="12.45" customHeight="1" thickBot="1">
      <c r="B218" s="1147" t="s">
        <v>160</v>
      </c>
      <c r="C218" s="1076">
        <v>10</v>
      </c>
      <c r="D218" s="1077">
        <f>配布数!$P$46</f>
        <v>0</v>
      </c>
      <c r="E218" s="1145"/>
      <c r="F218" s="1076"/>
      <c r="G218" s="1077"/>
      <c r="H218" s="1145"/>
      <c r="I218" s="1061"/>
      <c r="J218" s="1062"/>
      <c r="K218" s="1128" t="s">
        <v>319</v>
      </c>
      <c r="L218" s="1123"/>
      <c r="M218" s="1123"/>
      <c r="N218" s="1128" t="s">
        <v>562</v>
      </c>
      <c r="O218" s="1123"/>
      <c r="P218" s="1124"/>
      <c r="Q218" s="1091"/>
      <c r="R218" s="1085"/>
      <c r="S218" s="1090"/>
      <c r="T218" s="1142" t="s">
        <v>550</v>
      </c>
      <c r="U218" s="1065">
        <f>SUM(V219:V235)</f>
        <v>0</v>
      </c>
      <c r="V218" s="1068"/>
    </row>
    <row r="219" spans="2:22" ht="12.45" customHeight="1">
      <c r="B219" s="1147" t="s">
        <v>163</v>
      </c>
      <c r="C219" s="1076">
        <v>10</v>
      </c>
      <c r="D219" s="1077">
        <f>配布数!$P$47</f>
        <v>0</v>
      </c>
      <c r="E219" s="1145"/>
      <c r="F219" s="1061"/>
      <c r="G219" s="1062"/>
      <c r="H219" s="1145"/>
      <c r="I219" s="1061"/>
      <c r="J219" s="1062"/>
      <c r="K219" s="1135"/>
      <c r="L219" s="1136">
        <f>SUM(L221:L228)</f>
        <v>30</v>
      </c>
      <c r="M219" s="1137"/>
      <c r="N219" s="1135"/>
      <c r="O219" s="1136">
        <f>SUM(O221:O228)</f>
        <v>20</v>
      </c>
      <c r="P219" s="1138"/>
      <c r="Q219" s="1129" t="s">
        <v>563</v>
      </c>
      <c r="R219" s="1123"/>
      <c r="S219" s="1124"/>
      <c r="T219" s="1092"/>
      <c r="U219" s="1076"/>
      <c r="V219" s="1160"/>
    </row>
    <row r="220" spans="2:22" ht="12.45" customHeight="1" thickBot="1">
      <c r="B220" s="1147"/>
      <c r="C220" s="1076"/>
      <c r="D220" s="1077"/>
      <c r="E220" s="1145"/>
      <c r="F220" s="1061"/>
      <c r="G220" s="1062"/>
      <c r="H220" s="1145"/>
      <c r="I220" s="1061"/>
      <c r="J220" s="1062"/>
      <c r="K220" s="1142" t="s">
        <v>550</v>
      </c>
      <c r="L220" s="1065">
        <f>SUM(M221:M228)</f>
        <v>0</v>
      </c>
      <c r="M220" s="1066"/>
      <c r="N220" s="1142" t="s">
        <v>550</v>
      </c>
      <c r="O220" s="1065">
        <f>SUM(P221:P228)</f>
        <v>0</v>
      </c>
      <c r="P220" s="1067"/>
      <c r="Q220" s="1139"/>
      <c r="R220" s="1136">
        <f>SUM(R222:R230)</f>
        <v>30</v>
      </c>
      <c r="S220" s="1138"/>
      <c r="T220" s="1092"/>
      <c r="U220" s="1061"/>
      <c r="V220" s="1094"/>
    </row>
    <row r="221" spans="2:22" ht="12.45" customHeight="1" thickBot="1">
      <c r="B221" s="1147"/>
      <c r="C221" s="1076"/>
      <c r="D221" s="1077"/>
      <c r="E221" s="1145"/>
      <c r="F221" s="1061"/>
      <c r="G221" s="1062"/>
      <c r="H221" s="1145"/>
      <c r="I221" s="1061"/>
      <c r="J221" s="1062"/>
      <c r="K221" s="1087" t="s">
        <v>321</v>
      </c>
      <c r="L221" s="1076">
        <v>10</v>
      </c>
      <c r="M221" s="1077">
        <f>配布数!$M$280</f>
        <v>0</v>
      </c>
      <c r="N221" s="1087" t="s">
        <v>372</v>
      </c>
      <c r="O221" s="1076">
        <v>10</v>
      </c>
      <c r="P221" s="1077">
        <f>配布数!$M$352</f>
        <v>0</v>
      </c>
      <c r="Q221" s="1142" t="s">
        <v>550</v>
      </c>
      <c r="R221" s="1065">
        <f>SUM(S222:S230)</f>
        <v>0</v>
      </c>
      <c r="S221" s="1067"/>
      <c r="T221" s="1087"/>
      <c r="U221" s="1061"/>
      <c r="V221" s="1094"/>
    </row>
    <row r="222" spans="2:22" ht="12.45" customHeight="1" thickBot="1">
      <c r="B222" s="1147"/>
      <c r="C222" s="1076"/>
      <c r="D222" s="1077"/>
      <c r="E222" s="1148"/>
      <c r="F222" s="1085"/>
      <c r="G222" s="1086"/>
      <c r="H222" s="1145"/>
      <c r="I222" s="1061"/>
      <c r="J222" s="1062"/>
      <c r="K222" s="1087" t="s">
        <v>323</v>
      </c>
      <c r="L222" s="1076">
        <v>10</v>
      </c>
      <c r="M222" s="1077">
        <f>配布数!$M$281</f>
        <v>0</v>
      </c>
      <c r="N222" s="1087" t="s">
        <v>374</v>
      </c>
      <c r="O222" s="1076">
        <v>10</v>
      </c>
      <c r="P222" s="1077">
        <f>配布数!$M$353</f>
        <v>0</v>
      </c>
      <c r="Q222" s="1071" t="s">
        <v>428</v>
      </c>
      <c r="R222" s="1069">
        <v>10</v>
      </c>
      <c r="S222" s="1072">
        <f>配布数!$M$449</f>
        <v>0</v>
      </c>
      <c r="T222" s="1087"/>
      <c r="U222" s="1061"/>
      <c r="V222" s="1094"/>
    </row>
    <row r="223" spans="2:22" ht="12.45" customHeight="1">
      <c r="B223" s="1147"/>
      <c r="C223" s="1076"/>
      <c r="D223" s="1077"/>
      <c r="E223" s="1128" t="s">
        <v>564</v>
      </c>
      <c r="F223" s="1123"/>
      <c r="G223" s="1124"/>
      <c r="H223" s="1134"/>
      <c r="I223" s="1061"/>
      <c r="J223" s="1062"/>
      <c r="K223" s="1087" t="s">
        <v>325</v>
      </c>
      <c r="L223" s="1076">
        <v>10</v>
      </c>
      <c r="M223" s="1077">
        <f>配布数!$M$282</f>
        <v>0</v>
      </c>
      <c r="N223" s="1087"/>
      <c r="O223" s="1076"/>
      <c r="P223" s="1077"/>
      <c r="Q223" s="1071" t="s">
        <v>430</v>
      </c>
      <c r="R223" s="1069">
        <v>10</v>
      </c>
      <c r="S223" s="1072">
        <f>配布数!$M$450</f>
        <v>0</v>
      </c>
      <c r="T223" s="1087"/>
      <c r="U223" s="1061"/>
      <c r="V223" s="1094"/>
    </row>
    <row r="224" spans="2:22" ht="12.45" customHeight="1">
      <c r="B224" s="1147"/>
      <c r="C224" s="1076"/>
      <c r="D224" s="1077"/>
      <c r="E224" s="1135"/>
      <c r="F224" s="1136">
        <f>SUM(F226:F235)</f>
        <v>50</v>
      </c>
      <c r="G224" s="1138"/>
      <c r="H224" s="1134"/>
      <c r="I224" s="1061"/>
      <c r="J224" s="1062"/>
      <c r="K224" s="1087"/>
      <c r="L224" s="1076"/>
      <c r="M224" s="1077"/>
      <c r="N224" s="1087"/>
      <c r="O224" s="1061"/>
      <c r="P224" s="1062"/>
      <c r="Q224" s="1071" t="s">
        <v>434</v>
      </c>
      <c r="R224" s="1069">
        <v>10</v>
      </c>
      <c r="S224" s="1072">
        <f>配布数!$M$451</f>
        <v>0</v>
      </c>
      <c r="T224" s="1087"/>
      <c r="U224" s="1061"/>
      <c r="V224" s="1094"/>
    </row>
    <row r="225" spans="2:22" ht="12.45" customHeight="1" thickBot="1">
      <c r="B225" s="1149"/>
      <c r="C225" s="1076"/>
      <c r="D225" s="1077"/>
      <c r="E225" s="1142" t="s">
        <v>550</v>
      </c>
      <c r="F225" s="1065">
        <f>SUM(G226:G235)</f>
        <v>0</v>
      </c>
      <c r="G225" s="1067"/>
      <c r="H225" s="1145"/>
      <c r="I225" s="1061"/>
      <c r="J225" s="1062"/>
      <c r="K225" s="1087"/>
      <c r="L225" s="1061"/>
      <c r="M225" s="1062"/>
      <c r="N225" s="1087"/>
      <c r="O225" s="1061"/>
      <c r="P225" s="1062"/>
      <c r="Q225" s="1071"/>
      <c r="R225" s="1069"/>
      <c r="S225" s="1072"/>
      <c r="T225" s="1087"/>
      <c r="U225" s="1061"/>
      <c r="V225" s="1094"/>
    </row>
    <row r="226" spans="2:22" ht="12.45" customHeight="1">
      <c r="B226" s="1149"/>
      <c r="C226" s="1076"/>
      <c r="D226" s="1077"/>
      <c r="E226" s="1145" t="s">
        <v>238</v>
      </c>
      <c r="F226" s="1076">
        <v>20</v>
      </c>
      <c r="G226" s="1077">
        <f>配布数!$M$136</f>
        <v>0</v>
      </c>
      <c r="H226" s="1145"/>
      <c r="I226" s="1061"/>
      <c r="J226" s="1062"/>
      <c r="K226" s="1087"/>
      <c r="L226" s="1061"/>
      <c r="M226" s="1062"/>
      <c r="N226" s="1088"/>
      <c r="O226" s="1085"/>
      <c r="P226" s="1086"/>
      <c r="Q226" s="1071"/>
      <c r="R226" s="1074"/>
      <c r="S226" s="1095"/>
      <c r="T226" s="1087"/>
      <c r="U226" s="1061"/>
      <c r="V226" s="1094"/>
    </row>
    <row r="227" spans="2:22" ht="12.45" customHeight="1">
      <c r="B227" s="1149"/>
      <c r="C227" s="1076"/>
      <c r="D227" s="1077"/>
      <c r="E227" s="1145" t="s">
        <v>240</v>
      </c>
      <c r="F227" s="1076">
        <v>20</v>
      </c>
      <c r="G227" s="1077">
        <f>配布数!$M$137</f>
        <v>0</v>
      </c>
      <c r="H227" s="1145"/>
      <c r="I227" s="1061"/>
      <c r="J227" s="1062"/>
      <c r="K227" s="1088"/>
      <c r="L227" s="1085"/>
      <c r="M227" s="1086"/>
      <c r="N227" s="1088"/>
      <c r="O227" s="1085"/>
      <c r="P227" s="1086"/>
      <c r="Q227" s="1071"/>
      <c r="R227" s="1074"/>
      <c r="S227" s="1095"/>
      <c r="T227" s="1088"/>
      <c r="U227" s="1085"/>
      <c r="V227" s="1096"/>
    </row>
    <row r="228" spans="2:22" ht="12.45" customHeight="1" thickBot="1">
      <c r="B228" s="1149"/>
      <c r="C228" s="1076"/>
      <c r="D228" s="1077"/>
      <c r="E228" s="1145" t="s">
        <v>242</v>
      </c>
      <c r="F228" s="1076">
        <v>10</v>
      </c>
      <c r="G228" s="1077">
        <f>配布数!$M$138</f>
        <v>0</v>
      </c>
      <c r="H228" s="1148"/>
      <c r="I228" s="1085"/>
      <c r="J228" s="1086"/>
      <c r="K228" s="1088"/>
      <c r="L228" s="1085"/>
      <c r="M228" s="1086"/>
      <c r="N228" s="1078"/>
      <c r="O228" s="1079"/>
      <c r="P228" s="1080"/>
      <c r="Q228" s="1071"/>
      <c r="R228" s="1074"/>
      <c r="S228" s="1095"/>
      <c r="T228" s="1088"/>
      <c r="U228" s="1085"/>
      <c r="V228" s="1096"/>
    </row>
    <row r="229" spans="2:22" ht="12.45" customHeight="1" thickBot="1">
      <c r="B229" s="1149"/>
      <c r="C229" s="1076"/>
      <c r="D229" s="1077"/>
      <c r="E229" s="1145"/>
      <c r="F229" s="1062"/>
      <c r="G229" s="1062"/>
      <c r="H229" s="1148"/>
      <c r="I229" s="1085"/>
      <c r="J229" s="1086"/>
      <c r="K229" s="1088"/>
      <c r="L229" s="1085"/>
      <c r="M229" s="1086"/>
      <c r="N229" s="1128" t="s">
        <v>565</v>
      </c>
      <c r="O229" s="1123"/>
      <c r="P229" s="1124"/>
      <c r="Q229" s="1091"/>
      <c r="R229" s="1085"/>
      <c r="S229" s="1090"/>
      <c r="T229" s="1088"/>
      <c r="U229" s="1085"/>
      <c r="V229" s="1096"/>
    </row>
    <row r="230" spans="2:22" ht="12.45" customHeight="1" thickBot="1">
      <c r="B230" s="1149"/>
      <c r="C230" s="1076"/>
      <c r="D230" s="1077"/>
      <c r="E230" s="1145"/>
      <c r="F230" s="1061"/>
      <c r="G230" s="1062"/>
      <c r="H230" s="1128" t="s">
        <v>566</v>
      </c>
      <c r="I230" s="1123"/>
      <c r="J230" s="1124"/>
      <c r="K230" s="1129" t="s">
        <v>567</v>
      </c>
      <c r="L230" s="1123"/>
      <c r="M230" s="1124"/>
      <c r="N230" s="1135"/>
      <c r="O230" s="1136">
        <f>SUM(O232:O235)</f>
        <v>20</v>
      </c>
      <c r="P230" s="1138"/>
      <c r="Q230" s="1091"/>
      <c r="R230" s="1085"/>
      <c r="S230" s="1090"/>
      <c r="T230" s="1088"/>
      <c r="U230" s="1085"/>
      <c r="V230" s="1096"/>
    </row>
    <row r="231" spans="2:22" ht="12.45" customHeight="1" thickBot="1">
      <c r="B231" s="1149"/>
      <c r="C231" s="1062"/>
      <c r="D231" s="1062"/>
      <c r="E231" s="1145"/>
      <c r="F231" s="1061"/>
      <c r="G231" s="1062"/>
      <c r="H231" s="1135"/>
      <c r="I231" s="1136">
        <f>SUM(I233:I235)</f>
        <v>30</v>
      </c>
      <c r="J231" s="1138"/>
      <c r="K231" s="1139"/>
      <c r="L231" s="1136">
        <f>SUM(L233:L234)</f>
        <v>10</v>
      </c>
      <c r="M231" s="1138"/>
      <c r="N231" s="1142" t="s">
        <v>550</v>
      </c>
      <c r="O231" s="1065">
        <f>SUM(P232:P235)</f>
        <v>0</v>
      </c>
      <c r="P231" s="1066"/>
      <c r="Q231" s="1128" t="s">
        <v>568</v>
      </c>
      <c r="R231" s="1123"/>
      <c r="S231" s="1124"/>
      <c r="T231" s="1091"/>
      <c r="U231" s="1085"/>
      <c r="V231" s="1096"/>
    </row>
    <row r="232" spans="2:22" ht="12.45" customHeight="1" thickBot="1">
      <c r="B232" s="1149" t="s">
        <v>173</v>
      </c>
      <c r="C232" s="1076">
        <v>30</v>
      </c>
      <c r="D232" s="1077">
        <f>配布数!$S$8</f>
        <v>0</v>
      </c>
      <c r="E232" s="1145"/>
      <c r="F232" s="1061"/>
      <c r="G232" s="1062"/>
      <c r="H232" s="1142" t="s">
        <v>550</v>
      </c>
      <c r="I232" s="1065">
        <f>SUM(J233:J235)</f>
        <v>0</v>
      </c>
      <c r="J232" s="1067"/>
      <c r="K232" s="1142" t="s">
        <v>550</v>
      </c>
      <c r="L232" s="1065">
        <f>SUM(M233:M234)</f>
        <v>0</v>
      </c>
      <c r="M232" s="1067"/>
      <c r="N232" s="1087" t="s">
        <v>383</v>
      </c>
      <c r="O232" s="1076">
        <v>20</v>
      </c>
      <c r="P232" s="1077">
        <f>配布数!$M$367</f>
        <v>0</v>
      </c>
      <c r="Q232" s="1135"/>
      <c r="R232" s="1136">
        <f>SUM(R234:R235)</f>
        <v>10</v>
      </c>
      <c r="S232" s="1138"/>
      <c r="T232" s="1091"/>
      <c r="U232" s="1085"/>
      <c r="V232" s="1096"/>
    </row>
    <row r="233" spans="2:22" ht="12.45" customHeight="1" thickBot="1">
      <c r="B233" s="1149"/>
      <c r="C233" s="1062"/>
      <c r="D233" s="1062"/>
      <c r="E233" s="1145"/>
      <c r="F233" s="1061"/>
      <c r="G233" s="1062"/>
      <c r="H233" s="1145" t="s">
        <v>292</v>
      </c>
      <c r="I233" s="1076">
        <v>30</v>
      </c>
      <c r="J233" s="1077">
        <f>配布数!$M$232</f>
        <v>0</v>
      </c>
      <c r="K233" s="1087" t="s">
        <v>328</v>
      </c>
      <c r="L233" s="1076">
        <v>10</v>
      </c>
      <c r="M233" s="1077">
        <f>配布数!$M$303</f>
        <v>0</v>
      </c>
      <c r="N233" s="1087"/>
      <c r="O233" s="1076"/>
      <c r="P233" s="1077"/>
      <c r="Q233" s="1142" t="s">
        <v>550</v>
      </c>
      <c r="R233" s="1065">
        <f>SUM(S234:S235)</f>
        <v>0</v>
      </c>
      <c r="S233" s="1067"/>
      <c r="T233" s="1091"/>
      <c r="U233" s="1085"/>
      <c r="V233" s="1096"/>
    </row>
    <row r="234" spans="2:22" ht="12.45" customHeight="1">
      <c r="B234" s="1149"/>
      <c r="C234" s="1062"/>
      <c r="D234" s="1062"/>
      <c r="E234" s="1145"/>
      <c r="F234" s="1061"/>
      <c r="G234" s="1062"/>
      <c r="H234" s="1145"/>
      <c r="I234" s="1076"/>
      <c r="J234" s="1077"/>
      <c r="K234" s="1087"/>
      <c r="L234" s="1061"/>
      <c r="M234" s="1086"/>
      <c r="N234" s="1087"/>
      <c r="O234" s="1061"/>
      <c r="P234" s="1062"/>
      <c r="Q234" s="1087" t="s">
        <v>443</v>
      </c>
      <c r="R234" s="1076">
        <v>10</v>
      </c>
      <c r="S234" s="1089">
        <f>配布数!$M$464</f>
        <v>0</v>
      </c>
      <c r="T234" s="1088"/>
      <c r="U234" s="1085"/>
      <c r="V234" s="1096"/>
    </row>
    <row r="235" spans="2:22" ht="12.45" customHeight="1" thickBot="1">
      <c r="B235" s="1150"/>
      <c r="C235" s="1097"/>
      <c r="D235" s="1098"/>
      <c r="E235" s="1153"/>
      <c r="F235" s="1099"/>
      <c r="G235" s="1100"/>
      <c r="H235" s="1153"/>
      <c r="I235" s="1101"/>
      <c r="J235" s="1102"/>
      <c r="K235" s="1103"/>
      <c r="L235" s="1101"/>
      <c r="M235" s="1102"/>
      <c r="N235" s="1103"/>
      <c r="O235" s="1101"/>
      <c r="P235" s="1102"/>
      <c r="Q235" s="1103"/>
      <c r="R235" s="1101"/>
      <c r="S235" s="1104"/>
      <c r="T235" s="1103"/>
      <c r="U235" s="1101"/>
      <c r="V235" s="1105"/>
    </row>
    <row r="236" spans="2:22" s="1116" customFormat="1" ht="12" customHeight="1">
      <c r="B236" s="1154" t="s">
        <v>569</v>
      </c>
    </row>
    <row r="237" spans="2:22" s="1116" customFormat="1" ht="12" customHeight="1">
      <c r="R237" s="1158"/>
      <c r="S237" s="1158"/>
      <c r="T237" s="1268">
        <v>46054</v>
      </c>
      <c r="U237" s="1269"/>
      <c r="V237" s="1269"/>
    </row>
    <row r="238" spans="2:22" s="1116" customFormat="1"/>
    <row r="239" spans="2:22" s="1116" customFormat="1" ht="12" customHeight="1"/>
    <row r="240" spans="2:22" hidden="1"/>
    <row r="241" spans="2:22" s="1116" customFormat="1" ht="25.5" hidden="1" customHeight="1" thickBot="1">
      <c r="B241" s="1257" t="s">
        <v>576</v>
      </c>
      <c r="C241" s="1257"/>
      <c r="D241" s="1257"/>
      <c r="E241" s="1257"/>
      <c r="F241" s="1257"/>
      <c r="G241" s="1257"/>
      <c r="H241" s="1257"/>
      <c r="I241" s="1257"/>
      <c r="J241" s="1257"/>
      <c r="K241" s="1257"/>
      <c r="L241" s="1257"/>
      <c r="M241" s="1257"/>
      <c r="N241" s="1257"/>
      <c r="O241" s="1257"/>
      <c r="P241" s="1257"/>
      <c r="Q241" s="1257"/>
      <c r="R241" s="1257"/>
      <c r="S241" s="1257"/>
      <c r="T241" s="1257"/>
      <c r="U241" s="1257"/>
      <c r="V241" s="1257"/>
    </row>
    <row r="242" spans="2:22" ht="12.45" hidden="1" customHeight="1">
      <c r="B242" s="1106" t="s">
        <v>539</v>
      </c>
      <c r="C242" s="1107"/>
      <c r="D242" s="1107"/>
      <c r="E242" s="1108" t="s">
        <v>44</v>
      </c>
      <c r="F242" s="1109" t="s">
        <v>540</v>
      </c>
      <c r="G242" s="1107"/>
      <c r="H242" s="1109" t="s">
        <v>541</v>
      </c>
      <c r="I242" s="1107"/>
      <c r="J242" s="1110" t="s">
        <v>542</v>
      </c>
      <c r="K242" s="1107"/>
      <c r="L242" s="1107"/>
      <c r="M242" s="1111"/>
      <c r="N242" s="1111"/>
      <c r="O242" s="1112" t="s">
        <v>543</v>
      </c>
      <c r="P242" s="1113"/>
      <c r="Q242" s="1113"/>
      <c r="R242" s="1114"/>
      <c r="S242" s="1115"/>
      <c r="T242" s="1116"/>
      <c r="U242" s="1116"/>
      <c r="V242" s="1115"/>
    </row>
    <row r="243" spans="2:22" ht="21" hidden="1" customHeight="1" thickBot="1">
      <c r="B243" s="1117"/>
      <c r="C243" s="1118"/>
      <c r="D243" s="1118"/>
      <c r="E243" s="1119"/>
      <c r="F243" s="1120">
        <f>$H$3+$H$63+$H$123+$H$183+$H$243+$H$303+$H$363+$H$423</f>
        <v>0</v>
      </c>
      <c r="G243" s="1121"/>
      <c r="H243" s="1120">
        <f>+C247+F263+F275+F285+I292+I268+I261+I255+I247+L247+L255+L268+L280+O291+O280+O262+O247+R247+R264+R273+R281+R293+U278+U258+U247+L292</f>
        <v>0</v>
      </c>
      <c r="I243" s="1118"/>
      <c r="J243" s="1258"/>
      <c r="K243" s="1259"/>
      <c r="L243" s="1259"/>
      <c r="M243" s="1259"/>
      <c r="N243" s="1260"/>
      <c r="O243" s="1261"/>
      <c r="P243" s="1259"/>
      <c r="Q243" s="1259"/>
      <c r="R243" s="1262"/>
      <c r="S243" s="1263"/>
      <c r="T243" s="1264"/>
      <c r="U243" s="1264"/>
      <c r="V243" s="1264"/>
    </row>
    <row r="244" spans="2:22" ht="6" hidden="1" customHeight="1" thickBot="1">
      <c r="B244" s="1116"/>
      <c r="C244" s="1116"/>
      <c r="D244" s="1116"/>
      <c r="E244" s="1116"/>
      <c r="F244" s="1116"/>
      <c r="G244" s="1116"/>
      <c r="H244" s="1116"/>
      <c r="I244" s="1116"/>
      <c r="J244" s="1116"/>
      <c r="K244" s="1116"/>
      <c r="L244" s="1116"/>
      <c r="M244" s="1116"/>
      <c r="N244" s="1116"/>
      <c r="O244" s="1116"/>
      <c r="P244" s="1116"/>
      <c r="Q244" s="1116"/>
      <c r="R244" s="1116"/>
      <c r="S244" s="1265"/>
      <c r="T244" s="1265"/>
      <c r="U244" s="1265"/>
      <c r="V244" s="1265"/>
    </row>
    <row r="245" spans="2:22" ht="12.45" hidden="1" customHeight="1">
      <c r="B245" s="1161" t="s">
        <v>544</v>
      </c>
      <c r="C245" s="1162"/>
      <c r="D245" s="1163"/>
      <c r="E245" s="1164"/>
      <c r="F245" s="1165"/>
      <c r="G245" s="1060"/>
      <c r="H245" s="1166" t="s">
        <v>545</v>
      </c>
      <c r="I245" s="1162"/>
      <c r="J245" s="1162"/>
      <c r="K245" s="1167" t="s">
        <v>546</v>
      </c>
      <c r="L245" s="1162"/>
      <c r="M245" s="1162"/>
      <c r="N245" s="1167" t="s">
        <v>573</v>
      </c>
      <c r="O245" s="1162"/>
      <c r="P245" s="1162"/>
      <c r="Q245" s="1167" t="s">
        <v>548</v>
      </c>
      <c r="R245" s="1162"/>
      <c r="S245" s="1162"/>
      <c r="T245" s="1167" t="s">
        <v>549</v>
      </c>
      <c r="U245" s="1162"/>
      <c r="V245" s="1163"/>
    </row>
    <row r="246" spans="2:22" ht="12.45" hidden="1" customHeight="1">
      <c r="B246" s="1168"/>
      <c r="C246" s="1169">
        <f>SUM(C250:C295)+SUM(F245:F260)</f>
        <v>0</v>
      </c>
      <c r="D246" s="1170"/>
      <c r="E246" s="1148"/>
      <c r="F246" s="1062"/>
      <c r="G246" s="1062"/>
      <c r="H246" s="1171"/>
      <c r="I246" s="1172">
        <f>SUM(I248:I252)</f>
        <v>0</v>
      </c>
      <c r="J246" s="1173"/>
      <c r="K246" s="1174"/>
      <c r="L246" s="1172">
        <f>SUM(L248:L252)</f>
        <v>0</v>
      </c>
      <c r="M246" s="1173"/>
      <c r="N246" s="1174"/>
      <c r="O246" s="1172">
        <f>SUM(O248:O259)</f>
        <v>0</v>
      </c>
      <c r="P246" s="1173"/>
      <c r="Q246" s="1174"/>
      <c r="R246" s="1172">
        <f>SUM(R248:R261)</f>
        <v>0</v>
      </c>
      <c r="S246" s="1173"/>
      <c r="T246" s="1174"/>
      <c r="U246" s="1172">
        <f>SUM(U248:U255)</f>
        <v>0</v>
      </c>
      <c r="V246" s="1175"/>
    </row>
    <row r="247" spans="2:22" ht="12.45" hidden="1" customHeight="1" thickBot="1">
      <c r="B247" s="1176" t="s">
        <v>550</v>
      </c>
      <c r="C247" s="1177">
        <f>SUM(D250:D295)+SUM(G245:G257)</f>
        <v>0</v>
      </c>
      <c r="D247" s="1178"/>
      <c r="E247" s="1148"/>
      <c r="F247" s="1062"/>
      <c r="G247" s="1062"/>
      <c r="H247" s="1179" t="s">
        <v>550</v>
      </c>
      <c r="I247" s="1180">
        <f>SUM(J248:J252)</f>
        <v>0</v>
      </c>
      <c r="J247" s="1181"/>
      <c r="K247" s="1182" t="s">
        <v>550</v>
      </c>
      <c r="L247" s="1180">
        <f>SUM(M248:M252)</f>
        <v>0</v>
      </c>
      <c r="M247" s="1181"/>
      <c r="N247" s="1182" t="s">
        <v>550</v>
      </c>
      <c r="O247" s="1180">
        <f>SUM(P248:P259)</f>
        <v>0</v>
      </c>
      <c r="P247" s="1181"/>
      <c r="Q247" s="1182" t="s">
        <v>550</v>
      </c>
      <c r="R247" s="1180">
        <f>SUM(S248:S261)</f>
        <v>0</v>
      </c>
      <c r="S247" s="1181"/>
      <c r="T247" s="1182" t="s">
        <v>550</v>
      </c>
      <c r="U247" s="1180">
        <f>SUM(V248:V255)</f>
        <v>0</v>
      </c>
      <c r="V247" s="1183"/>
    </row>
    <row r="248" spans="2:22" ht="12.45" hidden="1" customHeight="1" thickBot="1">
      <c r="B248" s="1184" t="s">
        <v>205</v>
      </c>
      <c r="C248" s="1270">
        <f>SUM(D250:D295)+SUM(G245:G260)</f>
        <v>0</v>
      </c>
      <c r="D248" s="1271"/>
      <c r="E248" s="1148"/>
      <c r="F248" s="1062"/>
      <c r="G248" s="1062"/>
      <c r="H248" s="1145"/>
      <c r="I248" s="1075"/>
      <c r="J248" s="1075"/>
      <c r="K248" s="1071"/>
      <c r="L248" s="1075"/>
      <c r="M248" s="1075"/>
      <c r="N248" s="1071"/>
      <c r="O248" s="1075"/>
      <c r="P248" s="1075"/>
      <c r="Q248" s="1071"/>
      <c r="R248" s="1075"/>
      <c r="S248" s="1095"/>
      <c r="T248" s="1078"/>
      <c r="U248" s="1075"/>
      <c r="V248" s="1185"/>
    </row>
    <row r="249" spans="2:22" ht="12.45" hidden="1" customHeight="1" thickBot="1">
      <c r="B249" s="1186" t="s">
        <v>207</v>
      </c>
      <c r="C249" s="1272">
        <f>SUM(G257:G260)</f>
        <v>0</v>
      </c>
      <c r="D249" s="1273"/>
      <c r="E249" s="1148"/>
      <c r="F249" s="1062"/>
      <c r="G249" s="1062"/>
      <c r="H249" s="1145"/>
      <c r="I249" s="1075"/>
      <c r="J249" s="1075"/>
      <c r="K249" s="1078"/>
      <c r="L249" s="1075"/>
      <c r="M249" s="1075"/>
      <c r="N249" s="1071"/>
      <c r="O249" s="1075"/>
      <c r="P249" s="1075"/>
      <c r="Q249" s="1071"/>
      <c r="R249" s="1075"/>
      <c r="S249" s="1095"/>
      <c r="T249" s="1078"/>
      <c r="U249" s="1075"/>
      <c r="V249" s="1185"/>
    </row>
    <row r="250" spans="2:22" ht="12.45" hidden="1" customHeight="1">
      <c r="B250" s="1147"/>
      <c r="C250" s="1062"/>
      <c r="D250" s="1062"/>
      <c r="E250" s="1148"/>
      <c r="F250" s="1062"/>
      <c r="G250" s="1062"/>
      <c r="H250" s="1148"/>
      <c r="I250" s="1075"/>
      <c r="J250" s="1075"/>
      <c r="K250" s="1078"/>
      <c r="L250" s="1080"/>
      <c r="M250" s="1080"/>
      <c r="N250" s="1071"/>
      <c r="O250" s="1075"/>
      <c r="P250" s="1075"/>
      <c r="Q250" s="1071"/>
      <c r="R250" s="1075"/>
      <c r="S250" s="1095"/>
      <c r="T250" s="1078"/>
      <c r="U250" s="1075"/>
      <c r="V250" s="1185"/>
    </row>
    <row r="251" spans="2:22" ht="12.45" hidden="1" customHeight="1">
      <c r="B251" s="1147"/>
      <c r="C251" s="1062"/>
      <c r="D251" s="1062"/>
      <c r="E251" s="1148"/>
      <c r="F251" s="1062"/>
      <c r="G251" s="1062"/>
      <c r="H251" s="1148"/>
      <c r="I251" s="1075"/>
      <c r="J251" s="1075"/>
      <c r="K251" s="1078"/>
      <c r="L251" s="1080"/>
      <c r="M251" s="1080"/>
      <c r="N251" s="1071"/>
      <c r="O251" s="1075"/>
      <c r="P251" s="1075"/>
      <c r="Q251" s="1071"/>
      <c r="R251" s="1075"/>
      <c r="S251" s="1095"/>
      <c r="T251" s="1078"/>
      <c r="U251" s="1075"/>
      <c r="V251" s="1185"/>
    </row>
    <row r="252" spans="2:22" ht="12.45" hidden="1" customHeight="1" thickBot="1">
      <c r="B252" s="1147"/>
      <c r="C252" s="1062"/>
      <c r="D252" s="1062"/>
      <c r="E252" s="1148"/>
      <c r="F252" s="1062"/>
      <c r="G252" s="1062"/>
      <c r="H252" s="1148"/>
      <c r="I252" s="1080"/>
      <c r="J252" s="1080"/>
      <c r="K252" s="1078"/>
      <c r="L252" s="1080"/>
      <c r="M252" s="1080"/>
      <c r="N252" s="1071"/>
      <c r="O252" s="1075"/>
      <c r="P252" s="1075"/>
      <c r="Q252" s="1071"/>
      <c r="R252" s="1075"/>
      <c r="S252" s="1095"/>
      <c r="T252" s="1078"/>
      <c r="U252" s="1080"/>
      <c r="V252" s="1081"/>
    </row>
    <row r="253" spans="2:22" ht="12.45" hidden="1" customHeight="1">
      <c r="B253" s="1147"/>
      <c r="C253" s="1062"/>
      <c r="D253" s="1062"/>
      <c r="E253" s="1148"/>
      <c r="F253" s="1062"/>
      <c r="G253" s="1062"/>
      <c r="H253" s="1166" t="s">
        <v>250</v>
      </c>
      <c r="I253" s="1162"/>
      <c r="J253" s="1162"/>
      <c r="K253" s="1167" t="s">
        <v>551</v>
      </c>
      <c r="L253" s="1162"/>
      <c r="M253" s="1163"/>
      <c r="N253" s="1071"/>
      <c r="O253" s="1075"/>
      <c r="P253" s="1075"/>
      <c r="Q253" s="1071"/>
      <c r="R253" s="1075"/>
      <c r="S253" s="1095"/>
      <c r="T253" s="1078"/>
      <c r="U253" s="1080"/>
      <c r="V253" s="1081"/>
    </row>
    <row r="254" spans="2:22" ht="12.45" hidden="1" customHeight="1">
      <c r="B254" s="1147"/>
      <c r="C254" s="1062"/>
      <c r="D254" s="1062"/>
      <c r="E254" s="1148"/>
      <c r="F254" s="1062"/>
      <c r="G254" s="1062"/>
      <c r="H254" s="1171"/>
      <c r="I254" s="1172">
        <f>SUM(I256:I258)</f>
        <v>0</v>
      </c>
      <c r="J254" s="1173"/>
      <c r="K254" s="1174"/>
      <c r="L254" s="1172">
        <f>SUM(L256:L264)</f>
        <v>0</v>
      </c>
      <c r="M254" s="1175"/>
      <c r="N254" s="1071"/>
      <c r="O254" s="1075"/>
      <c r="P254" s="1075"/>
      <c r="Q254" s="1071"/>
      <c r="R254" s="1075"/>
      <c r="S254" s="1095"/>
      <c r="T254" s="1078"/>
      <c r="U254" s="1080"/>
      <c r="V254" s="1081"/>
    </row>
    <row r="255" spans="2:22" ht="12.45" hidden="1" customHeight="1" thickBot="1">
      <c r="B255" s="1147"/>
      <c r="C255" s="1062"/>
      <c r="D255" s="1062"/>
      <c r="E255" s="1148"/>
      <c r="F255" s="1062"/>
      <c r="G255" s="1062"/>
      <c r="H255" s="1179" t="s">
        <v>550</v>
      </c>
      <c r="I255" s="1180">
        <f>SUM(J256:J258)</f>
        <v>0</v>
      </c>
      <c r="J255" s="1181"/>
      <c r="K255" s="1182" t="s">
        <v>550</v>
      </c>
      <c r="L255" s="1180">
        <f>SUM(M256:M264)</f>
        <v>0</v>
      </c>
      <c r="M255" s="1183"/>
      <c r="N255" s="1078"/>
      <c r="O255" s="1075"/>
      <c r="P255" s="1075"/>
      <c r="Q255" s="1078"/>
      <c r="R255" s="1075"/>
      <c r="S255" s="1095"/>
      <c r="T255" s="1078"/>
      <c r="U255" s="1080"/>
      <c r="V255" s="1081"/>
    </row>
    <row r="256" spans="2:22" ht="12.45" hidden="1" customHeight="1">
      <c r="B256" s="1147"/>
      <c r="C256" s="1062"/>
      <c r="D256" s="1062"/>
      <c r="E256" s="1148"/>
      <c r="F256" s="1062"/>
      <c r="G256" s="1062"/>
      <c r="H256" s="1145"/>
      <c r="I256" s="1075"/>
      <c r="J256" s="1075"/>
      <c r="K256" s="1071"/>
      <c r="L256" s="1075"/>
      <c r="M256" s="1075"/>
      <c r="N256" s="1078"/>
      <c r="O256" s="1075"/>
      <c r="P256" s="1075"/>
      <c r="Q256" s="1078"/>
      <c r="R256" s="1075"/>
      <c r="S256" s="1095"/>
      <c r="T256" s="1166" t="s">
        <v>552</v>
      </c>
      <c r="U256" s="1162"/>
      <c r="V256" s="1163"/>
    </row>
    <row r="257" spans="2:22" ht="12.45" hidden="1" customHeight="1">
      <c r="B257" s="1147"/>
      <c r="C257" s="1062"/>
      <c r="D257" s="1062"/>
      <c r="E257" s="1148"/>
      <c r="F257" s="1086"/>
      <c r="G257" s="1086"/>
      <c r="H257" s="1148"/>
      <c r="I257" s="1075"/>
      <c r="J257" s="1075"/>
      <c r="K257" s="1071"/>
      <c r="L257" s="1075"/>
      <c r="M257" s="1075"/>
      <c r="N257" s="1078"/>
      <c r="O257" s="1075"/>
      <c r="P257" s="1075"/>
      <c r="Q257" s="1078"/>
      <c r="R257" s="1075"/>
      <c r="S257" s="1095"/>
      <c r="T257" s="1171"/>
      <c r="U257" s="1172">
        <f>SUM(U259:U275)</f>
        <v>0</v>
      </c>
      <c r="V257" s="1175"/>
    </row>
    <row r="258" spans="2:22" ht="12.45" hidden="1" customHeight="1" thickBot="1">
      <c r="B258" s="1147"/>
      <c r="C258" s="1062"/>
      <c r="D258" s="1062"/>
      <c r="E258" s="1148"/>
      <c r="F258" s="1086"/>
      <c r="G258" s="1086"/>
      <c r="H258" s="1148"/>
      <c r="I258" s="1080"/>
      <c r="J258" s="1080"/>
      <c r="K258" s="1071"/>
      <c r="L258" s="1075"/>
      <c r="M258" s="1075"/>
      <c r="N258" s="1078"/>
      <c r="O258" s="1080"/>
      <c r="P258" s="1080"/>
      <c r="Q258" s="1078"/>
      <c r="R258" s="1075"/>
      <c r="S258" s="1095"/>
      <c r="T258" s="1179" t="s">
        <v>550</v>
      </c>
      <c r="U258" s="1180">
        <f>SUM(V259:V275)</f>
        <v>0</v>
      </c>
      <c r="V258" s="1183"/>
    </row>
    <row r="259" spans="2:22" ht="12.45" hidden="1" customHeight="1" thickBot="1">
      <c r="B259" s="1147"/>
      <c r="C259" s="1062"/>
      <c r="D259" s="1062"/>
      <c r="E259" s="1148"/>
      <c r="F259" s="1086"/>
      <c r="G259" s="1086"/>
      <c r="H259" s="1166" t="s">
        <v>553</v>
      </c>
      <c r="I259" s="1162"/>
      <c r="J259" s="1163"/>
      <c r="K259" s="1071"/>
      <c r="L259" s="1075"/>
      <c r="M259" s="1075"/>
      <c r="N259" s="1078"/>
      <c r="O259" s="1080"/>
      <c r="P259" s="1080"/>
      <c r="Q259" s="1078"/>
      <c r="R259" s="1075"/>
      <c r="S259" s="1095"/>
      <c r="T259" s="1071"/>
      <c r="U259" s="1075"/>
      <c r="V259" s="1185"/>
    </row>
    <row r="260" spans="2:22" ht="12.45" hidden="1" customHeight="1" thickBot="1">
      <c r="B260" s="1147"/>
      <c r="C260" s="1062"/>
      <c r="D260" s="1062"/>
      <c r="E260" s="1148"/>
      <c r="F260" s="1086"/>
      <c r="G260" s="1086"/>
      <c r="H260" s="1171"/>
      <c r="I260" s="1172">
        <f>SUM(I262:I265)</f>
        <v>0</v>
      </c>
      <c r="J260" s="1175"/>
      <c r="K260" s="1071"/>
      <c r="L260" s="1075"/>
      <c r="M260" s="1075"/>
      <c r="N260" s="1166" t="s">
        <v>554</v>
      </c>
      <c r="O260" s="1162"/>
      <c r="P260" s="1163"/>
      <c r="Q260" s="1078"/>
      <c r="R260" s="1080"/>
      <c r="S260" s="1084"/>
      <c r="T260" s="1078"/>
      <c r="U260" s="1080"/>
      <c r="V260" s="1081"/>
    </row>
    <row r="261" spans="2:22" ht="12.45" hidden="1" customHeight="1" thickBot="1">
      <c r="B261" s="1147"/>
      <c r="C261" s="1062"/>
      <c r="D261" s="1062"/>
      <c r="E261" s="1166" t="s">
        <v>555</v>
      </c>
      <c r="F261" s="1162"/>
      <c r="G261" s="1162"/>
      <c r="H261" s="1182" t="s">
        <v>550</v>
      </c>
      <c r="I261" s="1180">
        <f>SUM(J262:J265)</f>
        <v>0</v>
      </c>
      <c r="J261" s="1183"/>
      <c r="K261" s="1078"/>
      <c r="L261" s="1080"/>
      <c r="M261" s="1080"/>
      <c r="N261" s="1171"/>
      <c r="O261" s="1172">
        <f>SUM(O263:O277)</f>
        <v>0</v>
      </c>
      <c r="P261" s="1175"/>
      <c r="Q261" s="1078"/>
      <c r="R261" s="1080"/>
      <c r="S261" s="1084"/>
      <c r="T261" s="1078"/>
      <c r="U261" s="1080"/>
      <c r="V261" s="1081"/>
    </row>
    <row r="262" spans="2:22" ht="12.45" hidden="1" customHeight="1" thickBot="1">
      <c r="B262" s="1147"/>
      <c r="C262" s="1062"/>
      <c r="D262" s="1062"/>
      <c r="E262" s="1171"/>
      <c r="F262" s="1169">
        <f>SUM(F264:F272)</f>
        <v>0</v>
      </c>
      <c r="G262" s="1175"/>
      <c r="H262" s="1145"/>
      <c r="I262" s="1075"/>
      <c r="J262" s="1075"/>
      <c r="K262" s="1078"/>
      <c r="L262" s="1080"/>
      <c r="M262" s="1080"/>
      <c r="N262" s="1179" t="s">
        <v>550</v>
      </c>
      <c r="O262" s="1180">
        <f>SUM(P263:P277)</f>
        <v>0</v>
      </c>
      <c r="P262" s="1181"/>
      <c r="Q262" s="1167" t="s">
        <v>556</v>
      </c>
      <c r="R262" s="1162"/>
      <c r="S262" s="1163"/>
      <c r="T262" s="1078"/>
      <c r="U262" s="1080"/>
      <c r="V262" s="1081"/>
    </row>
    <row r="263" spans="2:22" ht="12.45" hidden="1" customHeight="1" thickBot="1">
      <c r="B263" s="1147"/>
      <c r="C263" s="1062"/>
      <c r="D263" s="1062"/>
      <c r="E263" s="1179" t="s">
        <v>550</v>
      </c>
      <c r="F263" s="1180">
        <f>SUM(G264:G272)</f>
        <v>0</v>
      </c>
      <c r="G263" s="1183"/>
      <c r="H263" s="1145"/>
      <c r="I263" s="1075"/>
      <c r="J263" s="1075"/>
      <c r="K263" s="1078"/>
      <c r="L263" s="1080"/>
      <c r="M263" s="1080"/>
      <c r="N263" s="1071"/>
      <c r="O263" s="1075"/>
      <c r="P263" s="1075"/>
      <c r="Q263" s="1171"/>
      <c r="R263" s="1172">
        <f>SUM(R265:R270)</f>
        <v>0</v>
      </c>
      <c r="S263" s="1175"/>
      <c r="T263" s="1078"/>
      <c r="U263" s="1080"/>
      <c r="V263" s="1081"/>
    </row>
    <row r="264" spans="2:22" ht="12.45" hidden="1" customHeight="1" thickBot="1">
      <c r="B264" s="1147"/>
      <c r="C264" s="1062"/>
      <c r="D264" s="1062"/>
      <c r="E264" s="1145"/>
      <c r="F264" s="1062"/>
      <c r="G264" s="1062"/>
      <c r="H264" s="1145"/>
      <c r="I264" s="1075"/>
      <c r="J264" s="1075"/>
      <c r="K264" s="1078"/>
      <c r="L264" s="1080"/>
      <c r="M264" s="1080"/>
      <c r="N264" s="1071"/>
      <c r="O264" s="1075"/>
      <c r="P264" s="1075"/>
      <c r="Q264" s="1179" t="s">
        <v>550</v>
      </c>
      <c r="R264" s="1180">
        <f>SUM(S265:S270)</f>
        <v>0</v>
      </c>
      <c r="S264" s="1183"/>
      <c r="T264" s="1078"/>
      <c r="U264" s="1080"/>
      <c r="V264" s="1081"/>
    </row>
    <row r="265" spans="2:22" ht="12.45" hidden="1" customHeight="1" thickBot="1">
      <c r="B265" s="1147"/>
      <c r="C265" s="1062"/>
      <c r="D265" s="1062"/>
      <c r="E265" s="1145"/>
      <c r="F265" s="1062"/>
      <c r="G265" s="1062"/>
      <c r="H265" s="1148"/>
      <c r="I265" s="1080"/>
      <c r="J265" s="1080"/>
      <c r="K265" s="1078"/>
      <c r="L265" s="1080"/>
      <c r="M265" s="1080"/>
      <c r="N265" s="1071"/>
      <c r="O265" s="1075"/>
      <c r="P265" s="1075"/>
      <c r="Q265" s="1071"/>
      <c r="R265" s="1075"/>
      <c r="S265" s="1095"/>
      <c r="T265" s="1078"/>
      <c r="U265" s="1080"/>
      <c r="V265" s="1081"/>
    </row>
    <row r="266" spans="2:22" ht="12.45" hidden="1" customHeight="1">
      <c r="B266" s="1147"/>
      <c r="C266" s="1062"/>
      <c r="D266" s="1062"/>
      <c r="E266" s="1145"/>
      <c r="F266" s="1062"/>
      <c r="G266" s="1062"/>
      <c r="H266" s="1166" t="s">
        <v>557</v>
      </c>
      <c r="I266" s="1162"/>
      <c r="J266" s="1162"/>
      <c r="K266" s="1167" t="s">
        <v>558</v>
      </c>
      <c r="L266" s="1162"/>
      <c r="M266" s="1163"/>
      <c r="N266" s="1071"/>
      <c r="O266" s="1075"/>
      <c r="P266" s="1075"/>
      <c r="Q266" s="1071"/>
      <c r="R266" s="1075"/>
      <c r="S266" s="1095"/>
      <c r="T266" s="1078"/>
      <c r="U266" s="1080"/>
      <c r="V266" s="1081"/>
    </row>
    <row r="267" spans="2:22" ht="12.45" hidden="1" customHeight="1">
      <c r="B267" s="1147"/>
      <c r="C267" s="1062"/>
      <c r="D267" s="1062"/>
      <c r="E267" s="1148"/>
      <c r="F267" s="1062"/>
      <c r="G267" s="1062"/>
      <c r="H267" s="1171"/>
      <c r="I267" s="1172">
        <f>SUM(I269:I289)</f>
        <v>0</v>
      </c>
      <c r="J267" s="1173"/>
      <c r="K267" s="1174"/>
      <c r="L267" s="1172">
        <f>SUM(L269:L277)</f>
        <v>0</v>
      </c>
      <c r="M267" s="1175"/>
      <c r="N267" s="1071"/>
      <c r="O267" s="1075"/>
      <c r="P267" s="1075"/>
      <c r="Q267" s="1078"/>
      <c r="R267" s="1075"/>
      <c r="S267" s="1095"/>
      <c r="T267" s="1078"/>
      <c r="U267" s="1080"/>
      <c r="V267" s="1081"/>
    </row>
    <row r="268" spans="2:22" ht="12.45" hidden="1" customHeight="1" thickBot="1">
      <c r="B268" s="1147"/>
      <c r="C268" s="1062"/>
      <c r="D268" s="1062"/>
      <c r="E268" s="1148"/>
      <c r="F268" s="1062"/>
      <c r="G268" s="1062"/>
      <c r="H268" s="1179" t="s">
        <v>550</v>
      </c>
      <c r="I268" s="1180">
        <f>SUM(J269:J289)</f>
        <v>0</v>
      </c>
      <c r="J268" s="1181"/>
      <c r="K268" s="1182" t="s">
        <v>550</v>
      </c>
      <c r="L268" s="1180">
        <f>SUM(M269:M277)</f>
        <v>0</v>
      </c>
      <c r="M268" s="1183"/>
      <c r="N268" s="1078"/>
      <c r="O268" s="1075"/>
      <c r="P268" s="1075"/>
      <c r="Q268" s="1078"/>
      <c r="R268" s="1075"/>
      <c r="S268" s="1095"/>
      <c r="T268" s="1078"/>
      <c r="U268" s="1080"/>
      <c r="V268" s="1081"/>
    </row>
    <row r="269" spans="2:22" ht="12.45" hidden="1" customHeight="1">
      <c r="B269" s="1147"/>
      <c r="C269" s="1062"/>
      <c r="D269" s="1062"/>
      <c r="E269" s="1148"/>
      <c r="F269" s="1062"/>
      <c r="G269" s="1062"/>
      <c r="H269" s="1145"/>
      <c r="I269" s="1075"/>
      <c r="J269" s="1075"/>
      <c r="K269" s="1071"/>
      <c r="L269" s="1075"/>
      <c r="M269" s="1075"/>
      <c r="N269" s="1078"/>
      <c r="O269" s="1075"/>
      <c r="P269" s="1075"/>
      <c r="Q269" s="1078"/>
      <c r="R269" s="1080"/>
      <c r="S269" s="1084"/>
      <c r="T269" s="1078"/>
      <c r="U269" s="1080"/>
      <c r="V269" s="1081"/>
    </row>
    <row r="270" spans="2:22" ht="12.45" hidden="1" customHeight="1" thickBot="1">
      <c r="B270" s="1147"/>
      <c r="C270" s="1062"/>
      <c r="D270" s="1062"/>
      <c r="E270" s="1148"/>
      <c r="F270" s="1062"/>
      <c r="G270" s="1062"/>
      <c r="H270" s="1145"/>
      <c r="I270" s="1062"/>
      <c r="J270" s="1062"/>
      <c r="K270" s="1071"/>
      <c r="L270" s="1075"/>
      <c r="M270" s="1075"/>
      <c r="N270" s="1078"/>
      <c r="O270" s="1075"/>
      <c r="P270" s="1075"/>
      <c r="Q270" s="1078"/>
      <c r="R270" s="1080"/>
      <c r="S270" s="1084"/>
      <c r="T270" s="1078"/>
      <c r="U270" s="1080"/>
      <c r="V270" s="1081"/>
    </row>
    <row r="271" spans="2:22" ht="12.45" hidden="1" customHeight="1">
      <c r="B271" s="1147"/>
      <c r="C271" s="1062"/>
      <c r="D271" s="1062"/>
      <c r="E271" s="1148"/>
      <c r="F271" s="1086"/>
      <c r="G271" s="1086"/>
      <c r="H271" s="1145"/>
      <c r="I271" s="1062"/>
      <c r="J271" s="1062"/>
      <c r="K271" s="1071"/>
      <c r="L271" s="1075"/>
      <c r="M271" s="1075"/>
      <c r="N271" s="1088"/>
      <c r="O271" s="1062"/>
      <c r="P271" s="1062"/>
      <c r="Q271" s="1166" t="s">
        <v>559</v>
      </c>
      <c r="R271" s="1162"/>
      <c r="S271" s="1163"/>
      <c r="T271" s="1078"/>
      <c r="U271" s="1080"/>
      <c r="V271" s="1081"/>
    </row>
    <row r="272" spans="2:22" ht="12.45" hidden="1" customHeight="1" thickBot="1">
      <c r="B272" s="1147"/>
      <c r="C272" s="1062"/>
      <c r="D272" s="1062"/>
      <c r="E272" s="1148"/>
      <c r="F272" s="1086"/>
      <c r="G272" s="1086"/>
      <c r="H272" s="1145"/>
      <c r="I272" s="1062"/>
      <c r="J272" s="1062"/>
      <c r="K272" s="1087"/>
      <c r="L272" s="1062"/>
      <c r="M272" s="1062"/>
      <c r="N272" s="1088"/>
      <c r="O272" s="1062"/>
      <c r="P272" s="1062"/>
      <c r="Q272" s="1171"/>
      <c r="R272" s="1172">
        <f>SUM(R274:R278)</f>
        <v>0</v>
      </c>
      <c r="S272" s="1175"/>
      <c r="T272" s="1078"/>
      <c r="U272" s="1080"/>
      <c r="V272" s="1081"/>
    </row>
    <row r="273" spans="2:22" ht="12.45" hidden="1" customHeight="1" thickBot="1">
      <c r="B273" s="1147"/>
      <c r="C273" s="1062"/>
      <c r="D273" s="1062"/>
      <c r="E273" s="1166" t="s">
        <v>560</v>
      </c>
      <c r="F273" s="1162"/>
      <c r="G273" s="1163"/>
      <c r="H273" s="1145"/>
      <c r="I273" s="1062"/>
      <c r="J273" s="1062"/>
      <c r="K273" s="1071"/>
      <c r="L273" s="1075"/>
      <c r="M273" s="1075"/>
      <c r="N273" s="1088"/>
      <c r="O273" s="1062"/>
      <c r="P273" s="1062"/>
      <c r="Q273" s="1179" t="s">
        <v>550</v>
      </c>
      <c r="R273" s="1180">
        <f>SUM(S274:S278)</f>
        <v>0</v>
      </c>
      <c r="S273" s="1183"/>
      <c r="T273" s="1078"/>
      <c r="U273" s="1080"/>
      <c r="V273" s="1081"/>
    </row>
    <row r="274" spans="2:22" ht="12.45" hidden="1" customHeight="1">
      <c r="B274" s="1147"/>
      <c r="C274" s="1062"/>
      <c r="D274" s="1062"/>
      <c r="E274" s="1171"/>
      <c r="F274" s="1172">
        <f>SUM(F276:F282)</f>
        <v>0</v>
      </c>
      <c r="G274" s="1175"/>
      <c r="H274" s="1145"/>
      <c r="I274" s="1062"/>
      <c r="J274" s="1062"/>
      <c r="K274" s="1078"/>
      <c r="L274" s="1080"/>
      <c r="M274" s="1080"/>
      <c r="N274" s="1088"/>
      <c r="O274" s="1062"/>
      <c r="P274" s="1062"/>
      <c r="Q274" s="1071"/>
      <c r="R274" s="1075"/>
      <c r="S274" s="1095"/>
      <c r="T274" s="1078"/>
      <c r="U274" s="1080"/>
      <c r="V274" s="1081"/>
    </row>
    <row r="275" spans="2:22" ht="12.45" hidden="1" customHeight="1" thickBot="1">
      <c r="B275" s="1147"/>
      <c r="C275" s="1062"/>
      <c r="D275" s="1062"/>
      <c r="E275" s="1179" t="s">
        <v>550</v>
      </c>
      <c r="F275" s="1180">
        <f>SUM(G276:G282)</f>
        <v>0</v>
      </c>
      <c r="G275" s="1183"/>
      <c r="H275" s="1148"/>
      <c r="I275" s="1062"/>
      <c r="J275" s="1062"/>
      <c r="K275" s="1078"/>
      <c r="L275" s="1080"/>
      <c r="M275" s="1080"/>
      <c r="N275" s="1088"/>
      <c r="O275" s="1062"/>
      <c r="P275" s="1062"/>
      <c r="Q275" s="1078"/>
      <c r="R275" s="1075"/>
      <c r="S275" s="1095"/>
      <c r="T275" s="1078"/>
      <c r="U275" s="1080"/>
      <c r="V275" s="1081"/>
    </row>
    <row r="276" spans="2:22" ht="12.45" hidden="1" customHeight="1">
      <c r="B276" s="1147"/>
      <c r="C276" s="1062"/>
      <c r="D276" s="1062"/>
      <c r="E276" s="1145"/>
      <c r="F276" s="1062"/>
      <c r="G276" s="1062"/>
      <c r="H276" s="1148"/>
      <c r="I276" s="1062"/>
      <c r="J276" s="1062"/>
      <c r="K276" s="1078"/>
      <c r="L276" s="1080"/>
      <c r="M276" s="1080"/>
      <c r="N276" s="1088"/>
      <c r="O276" s="1086"/>
      <c r="P276" s="1086"/>
      <c r="Q276" s="1088"/>
      <c r="R276" s="1062"/>
      <c r="S276" s="1159"/>
      <c r="T276" s="1166" t="s">
        <v>561</v>
      </c>
      <c r="U276" s="1162"/>
      <c r="V276" s="1163"/>
    </row>
    <row r="277" spans="2:22" ht="12.45" hidden="1" customHeight="1" thickBot="1">
      <c r="B277" s="1147"/>
      <c r="C277" s="1062"/>
      <c r="D277" s="1062"/>
      <c r="E277" s="1148"/>
      <c r="F277" s="1062"/>
      <c r="G277" s="1062"/>
      <c r="H277" s="1148"/>
      <c r="I277" s="1062"/>
      <c r="J277" s="1062"/>
      <c r="K277" s="1088"/>
      <c r="L277" s="1086"/>
      <c r="M277" s="1086"/>
      <c r="N277" s="1088"/>
      <c r="O277" s="1086"/>
      <c r="P277" s="1086"/>
      <c r="Q277" s="1088"/>
      <c r="R277" s="1086"/>
      <c r="S277" s="1090"/>
      <c r="T277" s="1171"/>
      <c r="U277" s="1172">
        <f>SUM(U279:U295)</f>
        <v>0</v>
      </c>
      <c r="V277" s="1175"/>
    </row>
    <row r="278" spans="2:22" ht="12.45" hidden="1" customHeight="1" thickBot="1">
      <c r="B278" s="1147"/>
      <c r="C278" s="1062"/>
      <c r="D278" s="1062"/>
      <c r="E278" s="1148"/>
      <c r="F278" s="1062"/>
      <c r="G278" s="1062"/>
      <c r="H278" s="1148"/>
      <c r="I278" s="1062"/>
      <c r="J278" s="1062"/>
      <c r="K278" s="1166" t="s">
        <v>319</v>
      </c>
      <c r="L278" s="1162"/>
      <c r="M278" s="1162"/>
      <c r="N278" s="1167" t="s">
        <v>562</v>
      </c>
      <c r="O278" s="1162"/>
      <c r="P278" s="1163"/>
      <c r="Q278" s="1088"/>
      <c r="R278" s="1086"/>
      <c r="S278" s="1090"/>
      <c r="T278" s="1179" t="s">
        <v>550</v>
      </c>
      <c r="U278" s="1180">
        <f>SUM(V279:V295)</f>
        <v>0</v>
      </c>
      <c r="V278" s="1183"/>
    </row>
    <row r="279" spans="2:22" ht="12.45" hidden="1" customHeight="1">
      <c r="B279" s="1187"/>
      <c r="C279" s="1062"/>
      <c r="D279" s="1062"/>
      <c r="E279" s="1148"/>
      <c r="F279" s="1062"/>
      <c r="G279" s="1062"/>
      <c r="H279" s="1148"/>
      <c r="I279" s="1062"/>
      <c r="J279" s="1062"/>
      <c r="K279" s="1171"/>
      <c r="L279" s="1172">
        <f>SUM(L281:L288)</f>
        <v>0</v>
      </c>
      <c r="M279" s="1173"/>
      <c r="N279" s="1174"/>
      <c r="O279" s="1172">
        <f>SUM(O281:O288)</f>
        <v>0</v>
      </c>
      <c r="P279" s="1173"/>
      <c r="Q279" s="1167" t="s">
        <v>563</v>
      </c>
      <c r="R279" s="1162"/>
      <c r="S279" s="1163"/>
      <c r="T279" s="1088"/>
      <c r="U279" s="1062"/>
      <c r="V279" s="1094"/>
    </row>
    <row r="280" spans="2:22" ht="12.45" hidden="1" customHeight="1" thickBot="1">
      <c r="B280" s="1187"/>
      <c r="C280" s="1062"/>
      <c r="D280" s="1062"/>
      <c r="E280" s="1148"/>
      <c r="F280" s="1062"/>
      <c r="G280" s="1062"/>
      <c r="H280" s="1148"/>
      <c r="I280" s="1062"/>
      <c r="J280" s="1062"/>
      <c r="K280" s="1179" t="s">
        <v>550</v>
      </c>
      <c r="L280" s="1180">
        <f>SUM(M281:M288)</f>
        <v>0</v>
      </c>
      <c r="M280" s="1181"/>
      <c r="N280" s="1182" t="s">
        <v>550</v>
      </c>
      <c r="O280" s="1180">
        <f>SUM(P281:P288)</f>
        <v>0</v>
      </c>
      <c r="P280" s="1181"/>
      <c r="Q280" s="1188"/>
      <c r="R280" s="1172">
        <f>SUM(R282:R290)</f>
        <v>0</v>
      </c>
      <c r="S280" s="1175"/>
      <c r="T280" s="1088"/>
      <c r="U280" s="1062"/>
      <c r="V280" s="1094"/>
    </row>
    <row r="281" spans="2:22" ht="12.45" hidden="1" customHeight="1" thickBot="1">
      <c r="B281" s="1187"/>
      <c r="C281" s="1062"/>
      <c r="D281" s="1062"/>
      <c r="E281" s="1148"/>
      <c r="F281" s="1062"/>
      <c r="G281" s="1062"/>
      <c r="H281" s="1148"/>
      <c r="I281" s="1062"/>
      <c r="J281" s="1062"/>
      <c r="K281" s="1087"/>
      <c r="L281" s="1062"/>
      <c r="M281" s="1062"/>
      <c r="N281" s="1087"/>
      <c r="O281" s="1062"/>
      <c r="P281" s="1062"/>
      <c r="Q281" s="1179" t="s">
        <v>550</v>
      </c>
      <c r="R281" s="1180">
        <f>SUM(S282:S290)</f>
        <v>0</v>
      </c>
      <c r="S281" s="1183"/>
      <c r="T281" s="1088"/>
      <c r="U281" s="1062"/>
      <c r="V281" s="1094"/>
    </row>
    <row r="282" spans="2:22" ht="12.45" hidden="1" customHeight="1" thickBot="1">
      <c r="B282" s="1187"/>
      <c r="C282" s="1062"/>
      <c r="D282" s="1062"/>
      <c r="E282" s="1148"/>
      <c r="F282" s="1086"/>
      <c r="G282" s="1086"/>
      <c r="H282" s="1148"/>
      <c r="I282" s="1062"/>
      <c r="J282" s="1062"/>
      <c r="K282" s="1087"/>
      <c r="L282" s="1062"/>
      <c r="M282" s="1062"/>
      <c r="N282" s="1087"/>
      <c r="O282" s="1062"/>
      <c r="P282" s="1062"/>
      <c r="Q282" s="1071"/>
      <c r="R282" s="1075"/>
      <c r="S282" s="1095"/>
      <c r="T282" s="1088"/>
      <c r="U282" s="1062"/>
      <c r="V282" s="1094"/>
    </row>
    <row r="283" spans="2:22" ht="12.45" hidden="1" customHeight="1">
      <c r="B283" s="1187"/>
      <c r="C283" s="1062"/>
      <c r="D283" s="1062"/>
      <c r="E283" s="1166" t="s">
        <v>564</v>
      </c>
      <c r="F283" s="1162"/>
      <c r="G283" s="1163"/>
      <c r="H283" s="1148"/>
      <c r="I283" s="1062"/>
      <c r="J283" s="1062"/>
      <c r="K283" s="1087"/>
      <c r="L283" s="1062"/>
      <c r="M283" s="1062"/>
      <c r="N283" s="1088"/>
      <c r="O283" s="1062"/>
      <c r="P283" s="1062"/>
      <c r="Q283" s="1078"/>
      <c r="R283" s="1075"/>
      <c r="S283" s="1095"/>
      <c r="T283" s="1088"/>
      <c r="U283" s="1062"/>
      <c r="V283" s="1094"/>
    </row>
    <row r="284" spans="2:22" ht="12.45" hidden="1" customHeight="1">
      <c r="B284" s="1187"/>
      <c r="C284" s="1062"/>
      <c r="D284" s="1062"/>
      <c r="E284" s="1171"/>
      <c r="F284" s="1172">
        <f>SUM(F286:F295)</f>
        <v>0</v>
      </c>
      <c r="G284" s="1175"/>
      <c r="H284" s="1148"/>
      <c r="I284" s="1062"/>
      <c r="J284" s="1062"/>
      <c r="K284" s="1087"/>
      <c r="L284" s="1062"/>
      <c r="M284" s="1062"/>
      <c r="N284" s="1088"/>
      <c r="O284" s="1062"/>
      <c r="P284" s="1062"/>
      <c r="Q284" s="1078"/>
      <c r="R284" s="1075"/>
      <c r="S284" s="1095"/>
      <c r="T284" s="1088"/>
      <c r="U284" s="1062"/>
      <c r="V284" s="1094"/>
    </row>
    <row r="285" spans="2:22" ht="12.45" hidden="1" customHeight="1" thickBot="1">
      <c r="B285" s="1189"/>
      <c r="C285" s="1062"/>
      <c r="D285" s="1062"/>
      <c r="E285" s="1179" t="s">
        <v>550</v>
      </c>
      <c r="F285" s="1180">
        <f>SUM(G286:G295)</f>
        <v>0</v>
      </c>
      <c r="G285" s="1183"/>
      <c r="H285" s="1148"/>
      <c r="I285" s="1062"/>
      <c r="J285" s="1062"/>
      <c r="K285" s="1087"/>
      <c r="L285" s="1062"/>
      <c r="M285" s="1062"/>
      <c r="N285" s="1088"/>
      <c r="O285" s="1062"/>
      <c r="P285" s="1062"/>
      <c r="Q285" s="1078"/>
      <c r="R285" s="1075"/>
      <c r="S285" s="1095"/>
      <c r="T285" s="1088"/>
      <c r="U285" s="1062"/>
      <c r="V285" s="1094"/>
    </row>
    <row r="286" spans="2:22" ht="12.45" hidden="1" customHeight="1">
      <c r="B286" s="1189"/>
      <c r="C286" s="1062"/>
      <c r="D286" s="1062"/>
      <c r="E286" s="1145"/>
      <c r="F286" s="1062"/>
      <c r="G286" s="1062"/>
      <c r="H286" s="1148"/>
      <c r="I286" s="1062"/>
      <c r="J286" s="1062"/>
      <c r="K286" s="1087"/>
      <c r="L286" s="1062"/>
      <c r="M286" s="1062"/>
      <c r="N286" s="1088"/>
      <c r="O286" s="1086"/>
      <c r="P286" s="1086"/>
      <c r="Q286" s="1078"/>
      <c r="R286" s="1075"/>
      <c r="S286" s="1095"/>
      <c r="T286" s="1088"/>
      <c r="U286" s="1062"/>
      <c r="V286" s="1094"/>
    </row>
    <row r="287" spans="2:22" ht="12.45" hidden="1" customHeight="1">
      <c r="B287" s="1189"/>
      <c r="C287" s="1062"/>
      <c r="D287" s="1062"/>
      <c r="E287" s="1145"/>
      <c r="F287" s="1062"/>
      <c r="G287" s="1062"/>
      <c r="H287" s="1148"/>
      <c r="I287" s="1062"/>
      <c r="J287" s="1062"/>
      <c r="K287" s="1088"/>
      <c r="L287" s="1086"/>
      <c r="M287" s="1086"/>
      <c r="N287" s="1088"/>
      <c r="O287" s="1086"/>
      <c r="P287" s="1086"/>
      <c r="Q287" s="1078"/>
      <c r="R287" s="1075"/>
      <c r="S287" s="1095"/>
      <c r="T287" s="1088"/>
      <c r="U287" s="1086"/>
      <c r="V287" s="1096"/>
    </row>
    <row r="288" spans="2:22" ht="12.45" hidden="1" customHeight="1" thickBot="1">
      <c r="B288" s="1189"/>
      <c r="C288" s="1062"/>
      <c r="D288" s="1062"/>
      <c r="E288" s="1145"/>
      <c r="F288" s="1062"/>
      <c r="G288" s="1062"/>
      <c r="H288" s="1148"/>
      <c r="I288" s="1086"/>
      <c r="J288" s="1086"/>
      <c r="K288" s="1088"/>
      <c r="L288" s="1086"/>
      <c r="M288" s="1086"/>
      <c r="N288" s="1078"/>
      <c r="O288" s="1080"/>
      <c r="P288" s="1080"/>
      <c r="Q288" s="1078"/>
      <c r="R288" s="1075"/>
      <c r="S288" s="1095"/>
      <c r="T288" s="1088"/>
      <c r="U288" s="1086"/>
      <c r="V288" s="1096"/>
    </row>
    <row r="289" spans="2:22" ht="12.45" hidden="1" customHeight="1" thickBot="1">
      <c r="B289" s="1189"/>
      <c r="C289" s="1062"/>
      <c r="D289" s="1062"/>
      <c r="E289" s="1145"/>
      <c r="F289" s="1062"/>
      <c r="G289" s="1062"/>
      <c r="H289" s="1148"/>
      <c r="I289" s="1086"/>
      <c r="J289" s="1086"/>
      <c r="K289" s="1088"/>
      <c r="L289" s="1086"/>
      <c r="M289" s="1086"/>
      <c r="N289" s="1167" t="s">
        <v>565</v>
      </c>
      <c r="O289" s="1162"/>
      <c r="P289" s="1163"/>
      <c r="Q289" s="1088"/>
      <c r="R289" s="1086"/>
      <c r="S289" s="1090"/>
      <c r="T289" s="1088"/>
      <c r="U289" s="1086"/>
      <c r="V289" s="1096"/>
    </row>
    <row r="290" spans="2:22" ht="12.45" hidden="1" customHeight="1" thickBot="1">
      <c r="B290" s="1189"/>
      <c r="C290" s="1062"/>
      <c r="D290" s="1062"/>
      <c r="E290" s="1148"/>
      <c r="F290" s="1062"/>
      <c r="G290" s="1062"/>
      <c r="H290" s="1166" t="s">
        <v>566</v>
      </c>
      <c r="I290" s="1162"/>
      <c r="J290" s="1162"/>
      <c r="K290" s="1167" t="s">
        <v>567</v>
      </c>
      <c r="L290" s="1162"/>
      <c r="M290" s="1163"/>
      <c r="N290" s="1174"/>
      <c r="O290" s="1172">
        <f>SUM(O292:O295)</f>
        <v>0</v>
      </c>
      <c r="P290" s="1175"/>
      <c r="Q290" s="1088"/>
      <c r="R290" s="1086"/>
      <c r="S290" s="1090"/>
      <c r="T290" s="1088"/>
      <c r="U290" s="1086"/>
      <c r="V290" s="1096"/>
    </row>
    <row r="291" spans="2:22" ht="12.45" hidden="1" customHeight="1" thickBot="1">
      <c r="B291" s="1189"/>
      <c r="C291" s="1062"/>
      <c r="D291" s="1062"/>
      <c r="E291" s="1148"/>
      <c r="F291" s="1062"/>
      <c r="G291" s="1062"/>
      <c r="H291" s="1171"/>
      <c r="I291" s="1172">
        <f>SUM(I293:I295)</f>
        <v>0</v>
      </c>
      <c r="J291" s="1173"/>
      <c r="K291" s="1174"/>
      <c r="L291" s="1172">
        <f>SUM(L293:L294)</f>
        <v>0</v>
      </c>
      <c r="M291" s="1175"/>
      <c r="N291" s="1179" t="s">
        <v>550</v>
      </c>
      <c r="O291" s="1180">
        <f>SUM(P292:P295)</f>
        <v>0</v>
      </c>
      <c r="P291" s="1181"/>
      <c r="Q291" s="1167" t="s">
        <v>568</v>
      </c>
      <c r="R291" s="1162"/>
      <c r="S291" s="1163"/>
      <c r="T291" s="1088"/>
      <c r="U291" s="1086"/>
      <c r="V291" s="1096"/>
    </row>
    <row r="292" spans="2:22" ht="12.45" hidden="1" customHeight="1" thickBot="1">
      <c r="B292" s="1189"/>
      <c r="C292" s="1062"/>
      <c r="D292" s="1062"/>
      <c r="E292" s="1148"/>
      <c r="F292" s="1062"/>
      <c r="G292" s="1062"/>
      <c r="H292" s="1179" t="s">
        <v>550</v>
      </c>
      <c r="I292" s="1180">
        <f>SUM(J293:J295)</f>
        <v>0</v>
      </c>
      <c r="J292" s="1181"/>
      <c r="K292" s="1182" t="s">
        <v>550</v>
      </c>
      <c r="L292" s="1180">
        <f>SUM(M293:M294)</f>
        <v>0</v>
      </c>
      <c r="M292" s="1183"/>
      <c r="N292" s="1088"/>
      <c r="O292" s="1062"/>
      <c r="P292" s="1062"/>
      <c r="Q292" s="1190"/>
      <c r="R292" s="1172">
        <f>SUM(R294:R295)</f>
        <v>0</v>
      </c>
      <c r="S292" s="1175"/>
      <c r="T292" s="1088"/>
      <c r="U292" s="1086"/>
      <c r="V292" s="1096"/>
    </row>
    <row r="293" spans="2:22" ht="12.45" hidden="1" customHeight="1" thickBot="1">
      <c r="B293" s="1189"/>
      <c r="C293" s="1062"/>
      <c r="D293" s="1062"/>
      <c r="E293" s="1148"/>
      <c r="F293" s="1062"/>
      <c r="G293" s="1062"/>
      <c r="H293" s="1145"/>
      <c r="I293" s="1062"/>
      <c r="J293" s="1062"/>
      <c r="K293" s="1145"/>
      <c r="L293" s="1062"/>
      <c r="M293" s="1062"/>
      <c r="N293" s="1088"/>
      <c r="O293" s="1062"/>
      <c r="P293" s="1062"/>
      <c r="Q293" s="1191" t="s">
        <v>550</v>
      </c>
      <c r="R293" s="1180">
        <f>SUM(S294:S295)</f>
        <v>0</v>
      </c>
      <c r="S293" s="1183"/>
      <c r="T293" s="1088"/>
      <c r="U293" s="1086"/>
      <c r="V293" s="1096"/>
    </row>
    <row r="294" spans="2:22" ht="12.45" hidden="1" customHeight="1">
      <c r="B294" s="1189"/>
      <c r="C294" s="1062"/>
      <c r="D294" s="1062"/>
      <c r="E294" s="1148"/>
      <c r="F294" s="1062"/>
      <c r="G294" s="1062"/>
      <c r="H294" s="1145"/>
      <c r="I294" s="1062"/>
      <c r="J294" s="1062"/>
      <c r="K294" s="1145"/>
      <c r="L294" s="1062"/>
      <c r="M294" s="1062"/>
      <c r="N294" s="1088"/>
      <c r="O294" s="1062"/>
      <c r="P294" s="1062"/>
      <c r="Q294" s="1088"/>
      <c r="R294" s="1062"/>
      <c r="S294" s="1159"/>
      <c r="T294" s="1088"/>
      <c r="U294" s="1086"/>
      <c r="V294" s="1096"/>
    </row>
    <row r="295" spans="2:22" ht="12.45" hidden="1" customHeight="1" thickBot="1">
      <c r="B295" s="1192"/>
      <c r="C295" s="1097"/>
      <c r="D295" s="1098"/>
      <c r="E295" s="1153"/>
      <c r="F295" s="1193"/>
      <c r="G295" s="1100"/>
      <c r="H295" s="1153"/>
      <c r="I295" s="1102"/>
      <c r="J295" s="1102"/>
      <c r="K295" s="1153"/>
      <c r="L295" s="1102"/>
      <c r="M295" s="1102"/>
      <c r="N295" s="1103"/>
      <c r="O295" s="1102"/>
      <c r="P295" s="1102"/>
      <c r="Q295" s="1103"/>
      <c r="R295" s="1102"/>
      <c r="S295" s="1104"/>
      <c r="T295" s="1103"/>
      <c r="U295" s="1102"/>
      <c r="V295" s="1105"/>
    </row>
    <row r="296" spans="2:22" s="1116" customFormat="1" ht="12" hidden="1" customHeight="1">
      <c r="B296" s="1154" t="s">
        <v>569</v>
      </c>
    </row>
    <row r="297" spans="2:22" s="1116" customFormat="1" ht="12" hidden="1" customHeight="1">
      <c r="R297" s="1158"/>
      <c r="S297" s="1158"/>
      <c r="T297" s="1268">
        <v>46054</v>
      </c>
      <c r="U297" s="1269"/>
      <c r="V297" s="1269"/>
    </row>
    <row r="298" spans="2:22" s="1116" customFormat="1" hidden="1"/>
    <row r="299" spans="2:22" s="1116" customFormat="1" ht="12" customHeight="1"/>
    <row r="301" spans="2:22" s="1116" customFormat="1" ht="25.5" customHeight="1" thickBot="1">
      <c r="B301" s="1257" t="s">
        <v>577</v>
      </c>
      <c r="C301" s="1257"/>
      <c r="D301" s="1257"/>
      <c r="E301" s="1257"/>
      <c r="F301" s="1257"/>
      <c r="G301" s="1257"/>
      <c r="H301" s="1257"/>
      <c r="I301" s="1257"/>
      <c r="J301" s="1257"/>
      <c r="K301" s="1257"/>
      <c r="L301" s="1257"/>
      <c r="M301" s="1257"/>
      <c r="N301" s="1257"/>
      <c r="O301" s="1257"/>
      <c r="P301" s="1257"/>
      <c r="Q301" s="1257"/>
      <c r="R301" s="1257"/>
      <c r="S301" s="1257"/>
      <c r="T301" s="1257"/>
      <c r="U301" s="1257"/>
      <c r="V301" s="1257"/>
    </row>
    <row r="302" spans="2:22" ht="12.45" customHeight="1">
      <c r="B302" s="1106" t="s">
        <v>539</v>
      </c>
      <c r="C302" s="1107"/>
      <c r="D302" s="1107"/>
      <c r="E302" s="1108" t="s">
        <v>44</v>
      </c>
      <c r="F302" s="1109" t="s">
        <v>540</v>
      </c>
      <c r="G302" s="1107"/>
      <c r="H302" s="1109" t="s">
        <v>541</v>
      </c>
      <c r="I302" s="1107"/>
      <c r="J302" s="1110" t="s">
        <v>542</v>
      </c>
      <c r="K302" s="1107"/>
      <c r="L302" s="1107"/>
      <c r="M302" s="1111"/>
      <c r="N302" s="1111"/>
      <c r="O302" s="1112" t="s">
        <v>543</v>
      </c>
      <c r="P302" s="1113"/>
      <c r="Q302" s="1113"/>
      <c r="R302" s="1114"/>
      <c r="S302" s="1115"/>
      <c r="T302" s="1116"/>
      <c r="U302" s="1116"/>
      <c r="V302" s="1115"/>
    </row>
    <row r="303" spans="2:22" ht="21" customHeight="1" thickBot="1">
      <c r="B303" s="1117"/>
      <c r="C303" s="1118"/>
      <c r="D303" s="1118"/>
      <c r="E303" s="1119"/>
      <c r="F303" s="1120">
        <f>$H$3+$H$63+$H$123+$H$183+$H$243+$H$303+$H$363+$H$423</f>
        <v>0</v>
      </c>
      <c r="G303" s="1121"/>
      <c r="H303" s="1120">
        <f>+C307+F323+F335+F345+I352+I328+I321+I315+I307+L307+L315+L328+L340+O351+O340+O322+O307+R307+R324+R333+R341+R353+U338+U318+U307+L352</f>
        <v>0</v>
      </c>
      <c r="I303" s="1118"/>
      <c r="J303" s="1258"/>
      <c r="K303" s="1259"/>
      <c r="L303" s="1259"/>
      <c r="M303" s="1259"/>
      <c r="N303" s="1260"/>
      <c r="O303" s="1261"/>
      <c r="P303" s="1259"/>
      <c r="Q303" s="1259"/>
      <c r="R303" s="1262"/>
      <c r="S303" s="1263"/>
      <c r="T303" s="1264"/>
      <c r="U303" s="1264"/>
      <c r="V303" s="1264"/>
    </row>
    <row r="304" spans="2:22" ht="6" customHeight="1" thickBot="1">
      <c r="B304" s="1116"/>
      <c r="C304" s="1116"/>
      <c r="D304" s="1116"/>
      <c r="E304" s="1116"/>
      <c r="F304" s="1116"/>
      <c r="G304" s="1116"/>
      <c r="H304" s="1116"/>
      <c r="I304" s="1116"/>
      <c r="J304" s="1116"/>
      <c r="K304" s="1116"/>
      <c r="L304" s="1116"/>
      <c r="M304" s="1116"/>
      <c r="N304" s="1116"/>
      <c r="O304" s="1116"/>
      <c r="P304" s="1116"/>
      <c r="Q304" s="1116"/>
      <c r="R304" s="1116"/>
      <c r="S304" s="1265"/>
      <c r="T304" s="1265"/>
      <c r="U304" s="1265"/>
      <c r="V304" s="1265"/>
    </row>
    <row r="305" spans="2:22" ht="12.45" customHeight="1">
      <c r="B305" s="1122" t="s">
        <v>544</v>
      </c>
      <c r="C305" s="1123"/>
      <c r="D305" s="1124"/>
      <c r="E305" s="1125"/>
      <c r="F305" s="1157"/>
      <c r="G305" s="1060"/>
      <c r="H305" s="1128" t="s">
        <v>545</v>
      </c>
      <c r="I305" s="1123"/>
      <c r="J305" s="1123"/>
      <c r="K305" s="1128" t="s">
        <v>546</v>
      </c>
      <c r="L305" s="1123"/>
      <c r="M305" s="1124"/>
      <c r="N305" s="1129" t="s">
        <v>573</v>
      </c>
      <c r="O305" s="1123"/>
      <c r="P305" s="1123"/>
      <c r="Q305" s="1128" t="s">
        <v>548</v>
      </c>
      <c r="R305" s="1123"/>
      <c r="S305" s="1124"/>
      <c r="T305" s="1129" t="s">
        <v>549</v>
      </c>
      <c r="U305" s="1123"/>
      <c r="V305" s="1130"/>
    </row>
    <row r="306" spans="2:22" ht="12.45" customHeight="1">
      <c r="B306" s="1131"/>
      <c r="C306" s="1132">
        <f>SUM(C310:C355)+SUM(F305:F320)</f>
        <v>4100</v>
      </c>
      <c r="D306" s="1133"/>
      <c r="E306" s="1134"/>
      <c r="F306" s="1061"/>
      <c r="G306" s="1062"/>
      <c r="H306" s="1135"/>
      <c r="I306" s="1136">
        <f>SUM(I308:I312)</f>
        <v>130</v>
      </c>
      <c r="J306" s="1137"/>
      <c r="K306" s="1135"/>
      <c r="L306" s="1136">
        <f>SUM(L308:L312)</f>
        <v>20</v>
      </c>
      <c r="M306" s="1138"/>
      <c r="N306" s="1139"/>
      <c r="O306" s="1136">
        <f>SUM(O308:O319)</f>
        <v>230</v>
      </c>
      <c r="P306" s="1137"/>
      <c r="Q306" s="1135"/>
      <c r="R306" s="1136">
        <f>SUM(R308:R321)</f>
        <v>290</v>
      </c>
      <c r="S306" s="1138"/>
      <c r="T306" s="1139"/>
      <c r="U306" s="1136">
        <f>SUM(U308:U315)</f>
        <v>50</v>
      </c>
      <c r="V306" s="1140"/>
    </row>
    <row r="307" spans="2:22" ht="12.45" customHeight="1" thickBot="1">
      <c r="B307" s="1141" t="s">
        <v>550</v>
      </c>
      <c r="C307" s="1063">
        <f>SUM(C308:D309)</f>
        <v>0</v>
      </c>
      <c r="D307" s="1064"/>
      <c r="E307" s="1134"/>
      <c r="F307" s="1061"/>
      <c r="G307" s="1062"/>
      <c r="H307" s="1142" t="s">
        <v>550</v>
      </c>
      <c r="I307" s="1065">
        <f>SUM(J308:J312)</f>
        <v>0</v>
      </c>
      <c r="J307" s="1066"/>
      <c r="K307" s="1142" t="s">
        <v>550</v>
      </c>
      <c r="L307" s="1065">
        <f>SUM(M308:M312)</f>
        <v>0</v>
      </c>
      <c r="M307" s="1067"/>
      <c r="N307" s="1143" t="s">
        <v>550</v>
      </c>
      <c r="O307" s="1065">
        <f>SUM(P308:P319)</f>
        <v>0</v>
      </c>
      <c r="P307" s="1066"/>
      <c r="Q307" s="1142" t="s">
        <v>550</v>
      </c>
      <c r="R307" s="1065">
        <f>SUM(S308:S321)</f>
        <v>0</v>
      </c>
      <c r="S307" s="1067"/>
      <c r="T307" s="1143" t="s">
        <v>550</v>
      </c>
      <c r="U307" s="1065">
        <f>SUM(V308:V315)</f>
        <v>0</v>
      </c>
      <c r="V307" s="1068"/>
    </row>
    <row r="308" spans="2:22" ht="12.45" customHeight="1">
      <c r="B308" s="1144" t="s">
        <v>205</v>
      </c>
      <c r="C308" s="1255">
        <f>SUM(D310:D355)</f>
        <v>0</v>
      </c>
      <c r="D308" s="1256"/>
      <c r="E308" s="1134"/>
      <c r="F308" s="1061"/>
      <c r="G308" s="1062"/>
      <c r="H308" s="1145" t="s">
        <v>245</v>
      </c>
      <c r="I308" s="1069">
        <v>80</v>
      </c>
      <c r="J308" s="1070">
        <f>配布数!$S$155</f>
        <v>0</v>
      </c>
      <c r="K308" s="1071" t="s">
        <v>298</v>
      </c>
      <c r="L308" s="1069">
        <v>10</v>
      </c>
      <c r="M308" s="1070">
        <f>配布数!$S$242</f>
        <v>0</v>
      </c>
      <c r="N308" s="1071" t="s">
        <v>331</v>
      </c>
      <c r="O308" s="1069">
        <v>30</v>
      </c>
      <c r="P308" s="1070">
        <f>配布数!$S$312</f>
        <v>0</v>
      </c>
      <c r="Q308" s="1071" t="s">
        <v>388</v>
      </c>
      <c r="R308" s="1069">
        <v>90</v>
      </c>
      <c r="S308" s="1072">
        <f>配布数!$S$400</f>
        <v>0</v>
      </c>
      <c r="T308" s="1071" t="s">
        <v>446</v>
      </c>
      <c r="U308" s="1069">
        <v>10</v>
      </c>
      <c r="V308" s="1073">
        <f>配布数!$S$473</f>
        <v>0</v>
      </c>
    </row>
    <row r="309" spans="2:22" ht="12.45" customHeight="1" thickBot="1">
      <c r="B309" s="1146" t="s">
        <v>207</v>
      </c>
      <c r="C309" s="1266">
        <f>SUM(G305:G320)</f>
        <v>0</v>
      </c>
      <c r="D309" s="1267"/>
      <c r="E309" s="1134"/>
      <c r="F309" s="1061"/>
      <c r="G309" s="1062"/>
      <c r="H309" s="1145" t="s">
        <v>247</v>
      </c>
      <c r="I309" s="1069">
        <v>30</v>
      </c>
      <c r="J309" s="1070">
        <f>配布数!$S$156</f>
        <v>0</v>
      </c>
      <c r="K309" s="1071" t="s">
        <v>300</v>
      </c>
      <c r="L309" s="1069">
        <v>10</v>
      </c>
      <c r="M309" s="1070">
        <f>配布数!$S$243</f>
        <v>0</v>
      </c>
      <c r="N309" s="1071" t="s">
        <v>333</v>
      </c>
      <c r="O309" s="1069">
        <v>70</v>
      </c>
      <c r="P309" s="1070">
        <f>配布数!$S$313</f>
        <v>0</v>
      </c>
      <c r="Q309" s="1071" t="s">
        <v>390</v>
      </c>
      <c r="R309" s="1069">
        <v>30</v>
      </c>
      <c r="S309" s="1072">
        <f>配布数!$S$401</f>
        <v>0</v>
      </c>
      <c r="T309" s="1071" t="s">
        <v>448</v>
      </c>
      <c r="U309" s="1069">
        <v>10</v>
      </c>
      <c r="V309" s="1073">
        <f>配布数!$S$474</f>
        <v>0</v>
      </c>
    </row>
    <row r="310" spans="2:22" ht="12.45" customHeight="1">
      <c r="B310" s="1147" t="s">
        <v>174</v>
      </c>
      <c r="C310" s="1076">
        <v>140</v>
      </c>
      <c r="D310" s="1077">
        <f>配布数!$G$58</f>
        <v>0</v>
      </c>
      <c r="E310" s="1145" t="s">
        <v>199</v>
      </c>
      <c r="F310" s="1076">
        <v>30</v>
      </c>
      <c r="G310" s="1077">
        <f>配布数!$G$92</f>
        <v>0</v>
      </c>
      <c r="H310" s="1145" t="s">
        <v>249</v>
      </c>
      <c r="I310" s="1069">
        <v>20</v>
      </c>
      <c r="J310" s="1070">
        <f>配布数!$S$157</f>
        <v>0</v>
      </c>
      <c r="K310" s="1078"/>
      <c r="L310" s="1079"/>
      <c r="M310" s="1080"/>
      <c r="N310" s="1071" t="s">
        <v>335</v>
      </c>
      <c r="O310" s="1069">
        <v>30</v>
      </c>
      <c r="P310" s="1070">
        <f>配布数!$S$314</f>
        <v>0</v>
      </c>
      <c r="Q310" s="1071" t="s">
        <v>392</v>
      </c>
      <c r="R310" s="1069">
        <v>60</v>
      </c>
      <c r="S310" s="1072">
        <f>配布数!$S$402</f>
        <v>0</v>
      </c>
      <c r="T310" s="1071" t="s">
        <v>450</v>
      </c>
      <c r="U310" s="1069">
        <v>10</v>
      </c>
      <c r="V310" s="1073">
        <f>配布数!$S$475</f>
        <v>0</v>
      </c>
    </row>
    <row r="311" spans="2:22" ht="12.45" customHeight="1">
      <c r="B311" s="1147" t="s">
        <v>176</v>
      </c>
      <c r="C311" s="1076">
        <v>250</v>
      </c>
      <c r="D311" s="1077">
        <f>配布数!$G$59</f>
        <v>0</v>
      </c>
      <c r="E311" s="1145" t="s">
        <v>201</v>
      </c>
      <c r="F311" s="1076">
        <v>30</v>
      </c>
      <c r="G311" s="1077">
        <f>配布数!$G$93</f>
        <v>0</v>
      </c>
      <c r="H311" s="1145"/>
      <c r="I311" s="1074"/>
      <c r="J311" s="1075"/>
      <c r="K311" s="1078"/>
      <c r="L311" s="1079"/>
      <c r="M311" s="1080"/>
      <c r="N311" s="1071" t="s">
        <v>337</v>
      </c>
      <c r="O311" s="1069">
        <v>30</v>
      </c>
      <c r="P311" s="1070">
        <f>配布数!$S$315</f>
        <v>0</v>
      </c>
      <c r="Q311" s="1071" t="s">
        <v>394</v>
      </c>
      <c r="R311" s="1069">
        <v>30</v>
      </c>
      <c r="S311" s="1072">
        <f>配布数!$S$403</f>
        <v>0</v>
      </c>
      <c r="T311" s="1071" t="s">
        <v>452</v>
      </c>
      <c r="U311" s="1069">
        <v>20</v>
      </c>
      <c r="V311" s="1073">
        <f>配布数!$S$476</f>
        <v>0</v>
      </c>
    </row>
    <row r="312" spans="2:22" ht="12.45" customHeight="1" thickBot="1">
      <c r="B312" s="1147" t="s">
        <v>179</v>
      </c>
      <c r="C312" s="1076">
        <v>270</v>
      </c>
      <c r="D312" s="1077">
        <f>配布数!$G$60</f>
        <v>0</v>
      </c>
      <c r="E312" s="1145" t="s">
        <v>203</v>
      </c>
      <c r="F312" s="1076">
        <v>10</v>
      </c>
      <c r="G312" s="1077">
        <f>配布数!$G$94</f>
        <v>0</v>
      </c>
      <c r="H312" s="1148"/>
      <c r="I312" s="1079"/>
      <c r="J312" s="1080"/>
      <c r="K312" s="1078"/>
      <c r="L312" s="1079"/>
      <c r="M312" s="1080"/>
      <c r="N312" s="1071" t="s">
        <v>339</v>
      </c>
      <c r="O312" s="1069">
        <v>40</v>
      </c>
      <c r="P312" s="1070">
        <f>配布数!$S$316</f>
        <v>0</v>
      </c>
      <c r="Q312" s="1071" t="s">
        <v>396</v>
      </c>
      <c r="R312" s="1069">
        <v>10</v>
      </c>
      <c r="S312" s="1072">
        <f>配布数!$S$404</f>
        <v>0</v>
      </c>
      <c r="T312" s="1078"/>
      <c r="U312" s="1079"/>
      <c r="V312" s="1081"/>
    </row>
    <row r="313" spans="2:22" ht="12.45" customHeight="1">
      <c r="B313" s="1147" t="s">
        <v>181</v>
      </c>
      <c r="C313" s="1076">
        <v>560</v>
      </c>
      <c r="D313" s="1077">
        <f>配布数!$G$61</f>
        <v>0</v>
      </c>
      <c r="E313" s="1145"/>
      <c r="F313" s="1061"/>
      <c r="G313" s="1062"/>
      <c r="H313" s="1128" t="s">
        <v>250</v>
      </c>
      <c r="I313" s="1123"/>
      <c r="J313" s="1123"/>
      <c r="K313" s="1128" t="s">
        <v>551</v>
      </c>
      <c r="L313" s="1123"/>
      <c r="M313" s="1124"/>
      <c r="N313" s="1082" t="s">
        <v>341</v>
      </c>
      <c r="O313" s="1069">
        <v>30</v>
      </c>
      <c r="P313" s="1070">
        <f>配布数!$S$317</f>
        <v>0</v>
      </c>
      <c r="Q313" s="1071" t="s">
        <v>399</v>
      </c>
      <c r="R313" s="1069">
        <v>10</v>
      </c>
      <c r="S313" s="1072">
        <f>配布数!$S$405</f>
        <v>0</v>
      </c>
      <c r="T313" s="1078"/>
      <c r="U313" s="1079"/>
      <c r="V313" s="1081"/>
    </row>
    <row r="314" spans="2:22" ht="12.45" customHeight="1">
      <c r="B314" s="1147" t="s">
        <v>183</v>
      </c>
      <c r="C314" s="1076">
        <v>80</v>
      </c>
      <c r="D314" s="1077">
        <f>配布数!$G$62</f>
        <v>0</v>
      </c>
      <c r="E314" s="1145"/>
      <c r="F314" s="1061"/>
      <c r="G314" s="1062"/>
      <c r="H314" s="1135"/>
      <c r="I314" s="1136">
        <f>SUM(I316:I318)</f>
        <v>40</v>
      </c>
      <c r="J314" s="1137"/>
      <c r="K314" s="1135"/>
      <c r="L314" s="1136">
        <f>SUM(L316:L324)</f>
        <v>190</v>
      </c>
      <c r="M314" s="1138"/>
      <c r="N314" s="1082"/>
      <c r="O314" s="1069"/>
      <c r="P314" s="1070"/>
      <c r="Q314" s="1071" t="s">
        <v>401</v>
      </c>
      <c r="R314" s="1069">
        <v>20</v>
      </c>
      <c r="S314" s="1072">
        <f>配布数!$S$406</f>
        <v>0</v>
      </c>
      <c r="T314" s="1078"/>
      <c r="U314" s="1079"/>
      <c r="V314" s="1081"/>
    </row>
    <row r="315" spans="2:22" ht="12.45" customHeight="1" thickBot="1">
      <c r="B315" s="1147" t="s">
        <v>186</v>
      </c>
      <c r="C315" s="1076">
        <v>780</v>
      </c>
      <c r="D315" s="1077">
        <f>配布数!$G$63</f>
        <v>0</v>
      </c>
      <c r="E315" s="1145"/>
      <c r="F315" s="1061"/>
      <c r="G315" s="1062"/>
      <c r="H315" s="1142" t="s">
        <v>550</v>
      </c>
      <c r="I315" s="1065">
        <f>SUM(J316:J318)</f>
        <v>0</v>
      </c>
      <c r="J315" s="1066"/>
      <c r="K315" s="1142" t="s">
        <v>550</v>
      </c>
      <c r="L315" s="1065">
        <f>SUM(M316:M324)</f>
        <v>0</v>
      </c>
      <c r="M315" s="1067"/>
      <c r="N315" s="1082"/>
      <c r="O315" s="1074"/>
      <c r="P315" s="1075"/>
      <c r="Q315" s="1071" t="s">
        <v>403</v>
      </c>
      <c r="R315" s="1069">
        <v>10</v>
      </c>
      <c r="S315" s="1072">
        <f>配布数!$S$407</f>
        <v>0</v>
      </c>
      <c r="T315" s="1078"/>
      <c r="U315" s="1079"/>
      <c r="V315" s="1081"/>
    </row>
    <row r="316" spans="2:22" ht="12.45" customHeight="1">
      <c r="B316" s="1147" t="s">
        <v>189</v>
      </c>
      <c r="C316" s="1076">
        <v>160</v>
      </c>
      <c r="D316" s="1077">
        <f>配布数!$G$64</f>
        <v>0</v>
      </c>
      <c r="E316" s="1145"/>
      <c r="F316" s="1061"/>
      <c r="G316" s="1062"/>
      <c r="H316" s="1145" t="s">
        <v>252</v>
      </c>
      <c r="I316" s="1069">
        <v>40</v>
      </c>
      <c r="J316" s="1070">
        <f>配布数!$S$167</f>
        <v>0</v>
      </c>
      <c r="K316" s="1071" t="s">
        <v>303</v>
      </c>
      <c r="L316" s="1069">
        <v>80</v>
      </c>
      <c r="M316" s="1070">
        <f>配布数!$S$254</f>
        <v>0</v>
      </c>
      <c r="N316" s="1071"/>
      <c r="O316" s="1074"/>
      <c r="P316" s="1075"/>
      <c r="Q316" s="1071" t="s">
        <v>405</v>
      </c>
      <c r="R316" s="1069">
        <v>20</v>
      </c>
      <c r="S316" s="1072">
        <f>配布数!$S$408</f>
        <v>0</v>
      </c>
      <c r="T316" s="1128" t="s">
        <v>552</v>
      </c>
      <c r="U316" s="1123"/>
      <c r="V316" s="1130"/>
    </row>
    <row r="317" spans="2:22" ht="12.45" customHeight="1">
      <c r="B317" s="1147"/>
      <c r="C317" s="1076"/>
      <c r="D317" s="1077"/>
      <c r="E317" s="1145"/>
      <c r="F317" s="1061"/>
      <c r="G317" s="1062"/>
      <c r="H317" s="1145"/>
      <c r="I317" s="1069"/>
      <c r="J317" s="1070"/>
      <c r="K317" s="1071" t="s">
        <v>305</v>
      </c>
      <c r="L317" s="1069">
        <v>40</v>
      </c>
      <c r="M317" s="1070">
        <f>配布数!$S$255</f>
        <v>0</v>
      </c>
      <c r="N317" s="1071"/>
      <c r="O317" s="1074"/>
      <c r="P317" s="1075"/>
      <c r="Q317" s="1071" t="s">
        <v>407</v>
      </c>
      <c r="R317" s="1069">
        <v>10</v>
      </c>
      <c r="S317" s="1072">
        <f>配布数!$S$409</f>
        <v>0</v>
      </c>
      <c r="T317" s="1135"/>
      <c r="U317" s="1136">
        <f>SUM(U319:U335)</f>
        <v>120</v>
      </c>
      <c r="V317" s="1140"/>
    </row>
    <row r="318" spans="2:22" ht="12.45" customHeight="1" thickBot="1">
      <c r="B318" s="1147"/>
      <c r="C318" s="1076"/>
      <c r="D318" s="1077"/>
      <c r="E318" s="1145"/>
      <c r="F318" s="1076"/>
      <c r="G318" s="1077"/>
      <c r="H318" s="1148"/>
      <c r="I318" s="1079"/>
      <c r="J318" s="1080"/>
      <c r="K318" s="1071" t="s">
        <v>307</v>
      </c>
      <c r="L318" s="1069">
        <v>20</v>
      </c>
      <c r="M318" s="1070">
        <f>配布数!$S$256</f>
        <v>0</v>
      </c>
      <c r="N318" s="1078"/>
      <c r="O318" s="1079"/>
      <c r="P318" s="1080"/>
      <c r="Q318" s="1071"/>
      <c r="R318" s="1069"/>
      <c r="S318" s="1072"/>
      <c r="T318" s="1142" t="s">
        <v>550</v>
      </c>
      <c r="U318" s="1065">
        <f>SUM(V319:V335)</f>
        <v>0</v>
      </c>
      <c r="V318" s="1068"/>
    </row>
    <row r="319" spans="2:22" ht="12.45" customHeight="1" thickBot="1">
      <c r="B319" s="1147"/>
      <c r="C319" s="1076"/>
      <c r="D319" s="1077"/>
      <c r="E319" s="1145"/>
      <c r="F319" s="1076"/>
      <c r="G319" s="1077"/>
      <c r="H319" s="1128" t="s">
        <v>553</v>
      </c>
      <c r="I319" s="1123"/>
      <c r="J319" s="1124"/>
      <c r="K319" s="1082" t="s">
        <v>309</v>
      </c>
      <c r="L319" s="1069">
        <v>40</v>
      </c>
      <c r="M319" s="1070">
        <f>配布数!$S$257</f>
        <v>0</v>
      </c>
      <c r="N319" s="1078"/>
      <c r="O319" s="1079"/>
      <c r="P319" s="1080"/>
      <c r="Q319" s="1071"/>
      <c r="R319" s="1074"/>
      <c r="S319" s="1095"/>
      <c r="T319" s="1071" t="s">
        <v>480</v>
      </c>
      <c r="U319" s="1069">
        <v>120</v>
      </c>
      <c r="V319" s="1073">
        <f>配布数!$S$506</f>
        <v>0</v>
      </c>
    </row>
    <row r="320" spans="2:22" ht="12.45" customHeight="1" thickBot="1">
      <c r="B320" s="1147" t="s">
        <v>67</v>
      </c>
      <c r="C320" s="1076">
        <v>50</v>
      </c>
      <c r="D320" s="1077">
        <f>配布数!$J$58</f>
        <v>0</v>
      </c>
      <c r="E320" s="1145"/>
      <c r="F320" s="1076"/>
      <c r="G320" s="1077"/>
      <c r="H320" s="1135"/>
      <c r="I320" s="1136">
        <f>SUM(I322:I325)</f>
        <v>100</v>
      </c>
      <c r="J320" s="1138"/>
      <c r="K320" s="1082" t="s">
        <v>311</v>
      </c>
      <c r="L320" s="1069">
        <v>10</v>
      </c>
      <c r="M320" s="1070">
        <f>配布数!$S$258</f>
        <v>0</v>
      </c>
      <c r="N320" s="1128" t="s">
        <v>554</v>
      </c>
      <c r="O320" s="1123"/>
      <c r="P320" s="1124"/>
      <c r="Q320" s="1083"/>
      <c r="R320" s="1079"/>
      <c r="S320" s="1084"/>
      <c r="T320" s="1078"/>
      <c r="U320" s="1079"/>
      <c r="V320" s="1081"/>
    </row>
    <row r="321" spans="2:22" ht="12.45" customHeight="1" thickBot="1">
      <c r="B321" s="1147" t="s">
        <v>69</v>
      </c>
      <c r="C321" s="1076">
        <v>110</v>
      </c>
      <c r="D321" s="1077">
        <f>配布数!$J$59</f>
        <v>0</v>
      </c>
      <c r="E321" s="1128" t="s">
        <v>555</v>
      </c>
      <c r="F321" s="1123"/>
      <c r="G321" s="1124"/>
      <c r="H321" s="1143" t="s">
        <v>550</v>
      </c>
      <c r="I321" s="1065">
        <f>SUM(J322:J325)</f>
        <v>0</v>
      </c>
      <c r="J321" s="1067"/>
      <c r="K321" s="1071"/>
      <c r="L321" s="1075"/>
      <c r="M321" s="1075"/>
      <c r="N321" s="1135"/>
      <c r="O321" s="1136">
        <f>SUM(O323:O337)</f>
        <v>410</v>
      </c>
      <c r="P321" s="1138"/>
      <c r="Q321" s="1083"/>
      <c r="R321" s="1079"/>
      <c r="S321" s="1084"/>
      <c r="T321" s="1078"/>
      <c r="U321" s="1079"/>
      <c r="V321" s="1081"/>
    </row>
    <row r="322" spans="2:22" ht="12.45" customHeight="1" thickBot="1">
      <c r="B322" s="1147" t="s">
        <v>74</v>
      </c>
      <c r="C322" s="1076">
        <v>180</v>
      </c>
      <c r="D322" s="1077">
        <f>配布数!$J$60</f>
        <v>0</v>
      </c>
      <c r="E322" s="1135"/>
      <c r="F322" s="1136">
        <f>SUM(F324:F332)</f>
        <v>150</v>
      </c>
      <c r="G322" s="1138"/>
      <c r="H322" s="1134" t="s">
        <v>255</v>
      </c>
      <c r="I322" s="1069">
        <v>50</v>
      </c>
      <c r="J322" s="1070">
        <f>配布数!$S$178</f>
        <v>0</v>
      </c>
      <c r="K322" s="1078"/>
      <c r="L322" s="1079"/>
      <c r="M322" s="1080"/>
      <c r="N322" s="1142" t="s">
        <v>550</v>
      </c>
      <c r="O322" s="1065">
        <f>SUM(P323:P337)</f>
        <v>0</v>
      </c>
      <c r="P322" s="1066"/>
      <c r="Q322" s="1128" t="s">
        <v>556</v>
      </c>
      <c r="R322" s="1123"/>
      <c r="S322" s="1124"/>
      <c r="T322" s="1083"/>
      <c r="U322" s="1079"/>
      <c r="V322" s="1081"/>
    </row>
    <row r="323" spans="2:22" ht="12.45" customHeight="1" thickBot="1">
      <c r="B323" s="1147" t="s">
        <v>76</v>
      </c>
      <c r="C323" s="1076">
        <v>20</v>
      </c>
      <c r="D323" s="1077">
        <f>配布数!$J$61</f>
        <v>0</v>
      </c>
      <c r="E323" s="1142" t="s">
        <v>550</v>
      </c>
      <c r="F323" s="1065">
        <f>SUM(G324:G332)</f>
        <v>0</v>
      </c>
      <c r="G323" s="1067"/>
      <c r="H323" s="1145" t="s">
        <v>257</v>
      </c>
      <c r="I323" s="1069">
        <v>20</v>
      </c>
      <c r="J323" s="1070">
        <f>配布数!$S$179</f>
        <v>0</v>
      </c>
      <c r="K323" s="1078"/>
      <c r="L323" s="1079"/>
      <c r="M323" s="1080"/>
      <c r="N323" s="1071" t="s">
        <v>346</v>
      </c>
      <c r="O323" s="1069">
        <v>100</v>
      </c>
      <c r="P323" s="1070">
        <f>配布数!$S$328</f>
        <v>0</v>
      </c>
      <c r="Q323" s="1135"/>
      <c r="R323" s="1136">
        <f>SUM(R325:R330)</f>
        <v>100</v>
      </c>
      <c r="S323" s="1138"/>
      <c r="T323" s="1083"/>
      <c r="U323" s="1079"/>
      <c r="V323" s="1081"/>
    </row>
    <row r="324" spans="2:22" ht="12.45" customHeight="1" thickBot="1">
      <c r="B324" s="1147" t="s">
        <v>79</v>
      </c>
      <c r="C324" s="1076">
        <v>150</v>
      </c>
      <c r="D324" s="1077">
        <f>配布数!$J$62</f>
        <v>0</v>
      </c>
      <c r="E324" s="1145" t="s">
        <v>216</v>
      </c>
      <c r="F324" s="1076">
        <v>20</v>
      </c>
      <c r="G324" s="1077">
        <f>配布数!$S$108</f>
        <v>0</v>
      </c>
      <c r="H324" s="1145" t="s">
        <v>259</v>
      </c>
      <c r="I324" s="1069">
        <v>30</v>
      </c>
      <c r="J324" s="1070">
        <f>配布数!$S$180</f>
        <v>0</v>
      </c>
      <c r="K324" s="1078"/>
      <c r="L324" s="1079"/>
      <c r="M324" s="1080"/>
      <c r="N324" s="1071" t="s">
        <v>348</v>
      </c>
      <c r="O324" s="1069">
        <v>60</v>
      </c>
      <c r="P324" s="1070">
        <f>配布数!$S$329</f>
        <v>0</v>
      </c>
      <c r="Q324" s="1142" t="s">
        <v>550</v>
      </c>
      <c r="R324" s="1065">
        <f>SUM(S325:S330)</f>
        <v>0</v>
      </c>
      <c r="S324" s="1067"/>
      <c r="T324" s="1078"/>
      <c r="U324" s="1079"/>
      <c r="V324" s="1081"/>
    </row>
    <row r="325" spans="2:22" ht="12.45" customHeight="1" thickBot="1">
      <c r="B325" s="1147" t="s">
        <v>81</v>
      </c>
      <c r="C325" s="1076">
        <v>60</v>
      </c>
      <c r="D325" s="1077">
        <f>配布数!$J$64</f>
        <v>0</v>
      </c>
      <c r="E325" s="1145" t="s">
        <v>218</v>
      </c>
      <c r="F325" s="1076">
        <v>20</v>
      </c>
      <c r="G325" s="1077">
        <f>配布数!$S$109</f>
        <v>0</v>
      </c>
      <c r="H325" s="1148"/>
      <c r="I325" s="1079"/>
      <c r="J325" s="1080"/>
      <c r="K325" s="1078"/>
      <c r="L325" s="1079"/>
      <c r="M325" s="1080"/>
      <c r="N325" s="1071" t="s">
        <v>350</v>
      </c>
      <c r="O325" s="1069">
        <v>30</v>
      </c>
      <c r="P325" s="1070">
        <f>配布数!$S$330</f>
        <v>0</v>
      </c>
      <c r="Q325" s="1071" t="s">
        <v>412</v>
      </c>
      <c r="R325" s="1069">
        <v>10</v>
      </c>
      <c r="S325" s="1072">
        <f>配布数!$S$420</f>
        <v>0</v>
      </c>
      <c r="T325" s="1078"/>
      <c r="U325" s="1079"/>
      <c r="V325" s="1081"/>
    </row>
    <row r="326" spans="2:22" ht="12.45" customHeight="1">
      <c r="B326" s="1147" t="s">
        <v>84</v>
      </c>
      <c r="C326" s="1076">
        <v>40</v>
      </c>
      <c r="D326" s="1077">
        <f>配布数!$J$65</f>
        <v>0</v>
      </c>
      <c r="E326" s="1145" t="s">
        <v>220</v>
      </c>
      <c r="F326" s="1076">
        <v>20</v>
      </c>
      <c r="G326" s="1077">
        <f>配布数!$S$110</f>
        <v>0</v>
      </c>
      <c r="H326" s="1128" t="s">
        <v>557</v>
      </c>
      <c r="I326" s="1123"/>
      <c r="J326" s="1123"/>
      <c r="K326" s="1128" t="s">
        <v>558</v>
      </c>
      <c r="L326" s="1123"/>
      <c r="M326" s="1124"/>
      <c r="N326" s="1082" t="s">
        <v>352</v>
      </c>
      <c r="O326" s="1069">
        <v>90</v>
      </c>
      <c r="P326" s="1070">
        <f>配布数!$S$331</f>
        <v>0</v>
      </c>
      <c r="Q326" s="1071" t="s">
        <v>414</v>
      </c>
      <c r="R326" s="1069">
        <v>60</v>
      </c>
      <c r="S326" s="1072">
        <f>配布数!$S$421</f>
        <v>0</v>
      </c>
      <c r="T326" s="1078"/>
      <c r="U326" s="1079"/>
      <c r="V326" s="1081"/>
    </row>
    <row r="327" spans="2:22" ht="12.45" customHeight="1">
      <c r="B327" s="1147" t="s">
        <v>87</v>
      </c>
      <c r="C327" s="1076">
        <v>30</v>
      </c>
      <c r="D327" s="1077">
        <f>配布数!$J$66</f>
        <v>0</v>
      </c>
      <c r="E327" s="1145" t="s">
        <v>222</v>
      </c>
      <c r="F327" s="1076">
        <v>40</v>
      </c>
      <c r="G327" s="1077">
        <f>配布数!$S$111</f>
        <v>0</v>
      </c>
      <c r="H327" s="1135"/>
      <c r="I327" s="1136">
        <f>SUM(I329:I349)</f>
        <v>340</v>
      </c>
      <c r="J327" s="1137"/>
      <c r="K327" s="1135"/>
      <c r="L327" s="1136">
        <f>SUM(L329:L337)</f>
        <v>40</v>
      </c>
      <c r="M327" s="1138"/>
      <c r="N327" s="1082" t="s">
        <v>354</v>
      </c>
      <c r="O327" s="1069">
        <v>30</v>
      </c>
      <c r="P327" s="1070">
        <f>配布数!$S$332</f>
        <v>0</v>
      </c>
      <c r="Q327" s="1071" t="s">
        <v>416</v>
      </c>
      <c r="R327" s="1069">
        <v>10</v>
      </c>
      <c r="S327" s="1072">
        <f>配布数!$S$422</f>
        <v>0</v>
      </c>
      <c r="T327" s="1078"/>
      <c r="U327" s="1079"/>
      <c r="V327" s="1081"/>
    </row>
    <row r="328" spans="2:22" ht="12.45" customHeight="1" thickBot="1">
      <c r="B328" s="1147" t="s">
        <v>89</v>
      </c>
      <c r="C328" s="1076">
        <v>40</v>
      </c>
      <c r="D328" s="1077">
        <f>配布数!$J$67</f>
        <v>0</v>
      </c>
      <c r="E328" s="1145" t="s">
        <v>225</v>
      </c>
      <c r="F328" s="1076">
        <v>30</v>
      </c>
      <c r="G328" s="1077">
        <f>配布数!$S$112</f>
        <v>0</v>
      </c>
      <c r="H328" s="1142" t="s">
        <v>550</v>
      </c>
      <c r="I328" s="1065">
        <f>SUM(J329:J349)</f>
        <v>0</v>
      </c>
      <c r="J328" s="1066"/>
      <c r="K328" s="1142" t="s">
        <v>550</v>
      </c>
      <c r="L328" s="1065">
        <f>SUM(M329:M337)</f>
        <v>0</v>
      </c>
      <c r="M328" s="1067"/>
      <c r="N328" s="1082" t="s">
        <v>356</v>
      </c>
      <c r="O328" s="1069">
        <v>10</v>
      </c>
      <c r="P328" s="1070">
        <f>配布数!$S$333</f>
        <v>0</v>
      </c>
      <c r="Q328" s="1071" t="s">
        <v>418</v>
      </c>
      <c r="R328" s="1069">
        <v>20</v>
      </c>
      <c r="S328" s="1072">
        <f>配布数!$S$423</f>
        <v>0</v>
      </c>
      <c r="T328" s="1078"/>
      <c r="U328" s="1079"/>
      <c r="V328" s="1081"/>
    </row>
    <row r="329" spans="2:22" ht="12.45" customHeight="1">
      <c r="B329" s="1147" t="s">
        <v>91</v>
      </c>
      <c r="C329" s="1076">
        <v>30</v>
      </c>
      <c r="D329" s="1077">
        <f>配布数!$J$68</f>
        <v>0</v>
      </c>
      <c r="E329" s="1145" t="s">
        <v>227</v>
      </c>
      <c r="F329" s="1076">
        <v>20</v>
      </c>
      <c r="G329" s="1077">
        <f>配布数!$S$113</f>
        <v>0</v>
      </c>
      <c r="H329" s="1145" t="s">
        <v>263</v>
      </c>
      <c r="I329" s="1069">
        <v>130</v>
      </c>
      <c r="J329" s="1070">
        <f>配布数!$S$205</f>
        <v>0</v>
      </c>
      <c r="K329" s="1071" t="s">
        <v>314</v>
      </c>
      <c r="L329" s="1069">
        <v>30</v>
      </c>
      <c r="M329" s="1070">
        <f>配布数!$S$267</f>
        <v>0</v>
      </c>
      <c r="N329" s="1071" t="s">
        <v>358</v>
      </c>
      <c r="O329" s="1069">
        <v>20</v>
      </c>
      <c r="P329" s="1070">
        <f>配布数!$S$334</f>
        <v>0</v>
      </c>
      <c r="Q329" s="1078"/>
      <c r="R329" s="1079"/>
      <c r="S329" s="1084"/>
      <c r="T329" s="1078"/>
      <c r="U329" s="1079"/>
      <c r="V329" s="1081"/>
    </row>
    <row r="330" spans="2:22" ht="12.45" customHeight="1" thickBot="1">
      <c r="B330" s="1147" t="s">
        <v>94</v>
      </c>
      <c r="C330" s="1076">
        <v>70</v>
      </c>
      <c r="D330" s="1077">
        <f>配布数!$J$69</f>
        <v>0</v>
      </c>
      <c r="E330" s="1145"/>
      <c r="F330" s="1061"/>
      <c r="G330" s="1062"/>
      <c r="H330" s="1145" t="s">
        <v>265</v>
      </c>
      <c r="I330" s="1076">
        <v>90</v>
      </c>
      <c r="J330" s="1077">
        <f>配布数!$S$206</f>
        <v>0</v>
      </c>
      <c r="K330" s="1071" t="s">
        <v>316</v>
      </c>
      <c r="L330" s="1069">
        <v>10</v>
      </c>
      <c r="M330" s="1070">
        <f>配布数!$S$268</f>
        <v>0</v>
      </c>
      <c r="N330" s="1071" t="s">
        <v>360</v>
      </c>
      <c r="O330" s="1069">
        <v>20</v>
      </c>
      <c r="P330" s="1070">
        <f>配布数!$S$335</f>
        <v>0</v>
      </c>
      <c r="Q330" s="1078"/>
      <c r="R330" s="1079"/>
      <c r="S330" s="1084"/>
      <c r="T330" s="1078"/>
      <c r="U330" s="1079"/>
      <c r="V330" s="1081"/>
    </row>
    <row r="331" spans="2:22" ht="12.45" customHeight="1">
      <c r="B331" s="1147" t="s">
        <v>99</v>
      </c>
      <c r="C331" s="1076">
        <v>90</v>
      </c>
      <c r="D331" s="1077">
        <f>配布数!$J$70</f>
        <v>0</v>
      </c>
      <c r="E331" s="1148"/>
      <c r="F331" s="1085"/>
      <c r="G331" s="1086"/>
      <c r="H331" s="1145" t="s">
        <v>267</v>
      </c>
      <c r="I331" s="1076">
        <v>40</v>
      </c>
      <c r="J331" s="1077">
        <f>配布数!$S$207</f>
        <v>0</v>
      </c>
      <c r="K331" s="1071"/>
      <c r="L331" s="1074"/>
      <c r="M331" s="1075"/>
      <c r="N331" s="1087" t="s">
        <v>362</v>
      </c>
      <c r="O331" s="1076">
        <v>40</v>
      </c>
      <c r="P331" s="1070">
        <f>配布数!$S$336</f>
        <v>0</v>
      </c>
      <c r="Q331" s="1128" t="s">
        <v>559</v>
      </c>
      <c r="R331" s="1123"/>
      <c r="S331" s="1124"/>
      <c r="T331" s="1083"/>
      <c r="U331" s="1079"/>
      <c r="V331" s="1081"/>
    </row>
    <row r="332" spans="2:22" ht="12.45" customHeight="1" thickBot="1">
      <c r="B332" s="1147" t="s">
        <v>101</v>
      </c>
      <c r="C332" s="1076">
        <v>170</v>
      </c>
      <c r="D332" s="1077">
        <f>配布数!$J$71</f>
        <v>0</v>
      </c>
      <c r="E332" s="1148"/>
      <c r="F332" s="1085"/>
      <c r="G332" s="1086"/>
      <c r="H332" s="1145" t="s">
        <v>271</v>
      </c>
      <c r="I332" s="1076">
        <v>20</v>
      </c>
      <c r="J332" s="1077">
        <f>配布数!$S$209</f>
        <v>0</v>
      </c>
      <c r="K332" s="1087"/>
      <c r="L332" s="1061"/>
      <c r="M332" s="1062"/>
      <c r="N332" s="1087" t="s">
        <v>364</v>
      </c>
      <c r="O332" s="1076">
        <v>10</v>
      </c>
      <c r="P332" s="1070">
        <f>配布数!$S$337</f>
        <v>0</v>
      </c>
      <c r="Q332" s="1135"/>
      <c r="R332" s="1136">
        <f>SUM(R334:R338)</f>
        <v>50</v>
      </c>
      <c r="S332" s="1138"/>
      <c r="T332" s="1083"/>
      <c r="U332" s="1079"/>
      <c r="V332" s="1081"/>
    </row>
    <row r="333" spans="2:22" ht="12.45" customHeight="1" thickBot="1">
      <c r="B333" s="1147" t="s">
        <v>106</v>
      </c>
      <c r="C333" s="1076">
        <v>230</v>
      </c>
      <c r="D333" s="1077">
        <f>配布数!$J$75</f>
        <v>0</v>
      </c>
      <c r="E333" s="1128" t="s">
        <v>560</v>
      </c>
      <c r="F333" s="1123"/>
      <c r="G333" s="1124"/>
      <c r="H333" s="1134" t="s">
        <v>274</v>
      </c>
      <c r="I333" s="1076">
        <v>30</v>
      </c>
      <c r="J333" s="1077">
        <f>配布数!$S$211</f>
        <v>0</v>
      </c>
      <c r="K333" s="1071"/>
      <c r="L333" s="1074"/>
      <c r="M333" s="1075"/>
      <c r="N333" s="1087"/>
      <c r="O333" s="1061"/>
      <c r="P333" s="1075"/>
      <c r="Q333" s="1142" t="s">
        <v>550</v>
      </c>
      <c r="R333" s="1065">
        <f>SUM(S334:S338)</f>
        <v>0</v>
      </c>
      <c r="S333" s="1067"/>
      <c r="T333" s="1078"/>
      <c r="U333" s="1079"/>
      <c r="V333" s="1081"/>
    </row>
    <row r="334" spans="2:22" ht="12.45" customHeight="1">
      <c r="B334" s="1147" t="s">
        <v>110</v>
      </c>
      <c r="C334" s="1076">
        <v>60</v>
      </c>
      <c r="D334" s="1077">
        <f>配布数!$J$76</f>
        <v>0</v>
      </c>
      <c r="E334" s="1135"/>
      <c r="F334" s="1136">
        <f>SUM(F336:F342)</f>
        <v>110</v>
      </c>
      <c r="G334" s="1138"/>
      <c r="H334" s="1134" t="s">
        <v>276</v>
      </c>
      <c r="I334" s="1076">
        <v>10</v>
      </c>
      <c r="J334" s="1077">
        <f>配布数!$S$212</f>
        <v>0</v>
      </c>
      <c r="K334" s="1078"/>
      <c r="L334" s="1079"/>
      <c r="M334" s="1080"/>
      <c r="N334" s="1087"/>
      <c r="O334" s="1061"/>
      <c r="P334" s="1075"/>
      <c r="Q334" s="1071" t="s">
        <v>423</v>
      </c>
      <c r="R334" s="1069">
        <v>40</v>
      </c>
      <c r="S334" s="1072">
        <f>配布数!$S$432</f>
        <v>0</v>
      </c>
      <c r="T334" s="1078"/>
      <c r="U334" s="1079"/>
      <c r="V334" s="1081"/>
    </row>
    <row r="335" spans="2:22" ht="12.45" customHeight="1" thickBot="1">
      <c r="B335" s="1147" t="s">
        <v>112</v>
      </c>
      <c r="C335" s="1076">
        <v>190</v>
      </c>
      <c r="D335" s="1077">
        <f>配布数!$J$77</f>
        <v>0</v>
      </c>
      <c r="E335" s="1142" t="s">
        <v>550</v>
      </c>
      <c r="F335" s="1065">
        <f>SUM(G336:G342)</f>
        <v>0</v>
      </c>
      <c r="G335" s="1067"/>
      <c r="H335" s="1145" t="s">
        <v>278</v>
      </c>
      <c r="I335" s="1076">
        <v>10</v>
      </c>
      <c r="J335" s="1077">
        <f>配布数!$S$213</f>
        <v>0</v>
      </c>
      <c r="K335" s="1078"/>
      <c r="L335" s="1079"/>
      <c r="M335" s="1080"/>
      <c r="N335" s="1087"/>
      <c r="O335" s="1061"/>
      <c r="P335" s="1075"/>
      <c r="Q335" s="1071" t="s">
        <v>425</v>
      </c>
      <c r="R335" s="1069">
        <v>10</v>
      </c>
      <c r="S335" s="1072">
        <f>配布数!$S$433</f>
        <v>0</v>
      </c>
      <c r="T335" s="1078"/>
      <c r="U335" s="1079"/>
      <c r="V335" s="1081"/>
    </row>
    <row r="336" spans="2:22" ht="12.45" customHeight="1">
      <c r="B336" s="1147" t="s">
        <v>119</v>
      </c>
      <c r="C336" s="1076">
        <v>10</v>
      </c>
      <c r="D336" s="1077">
        <f>配布数!$J$78</f>
        <v>0</v>
      </c>
      <c r="E336" s="1145" t="s">
        <v>231</v>
      </c>
      <c r="F336" s="1076">
        <v>30</v>
      </c>
      <c r="G336" s="1077">
        <f>配布数!$S$123</f>
        <v>0</v>
      </c>
      <c r="H336" s="1145"/>
      <c r="I336" s="1076"/>
      <c r="J336" s="1077"/>
      <c r="K336" s="1078"/>
      <c r="L336" s="1079"/>
      <c r="M336" s="1080"/>
      <c r="N336" s="1088"/>
      <c r="O336" s="1085"/>
      <c r="P336" s="1086"/>
      <c r="Q336" s="1087"/>
      <c r="R336" s="1061"/>
      <c r="S336" s="1159"/>
      <c r="T336" s="1128" t="s">
        <v>561</v>
      </c>
      <c r="U336" s="1123"/>
      <c r="V336" s="1130"/>
    </row>
    <row r="337" spans="2:22" ht="12.45" customHeight="1" thickBot="1">
      <c r="B337" s="1147" t="s">
        <v>128</v>
      </c>
      <c r="C337" s="1076">
        <v>10</v>
      </c>
      <c r="D337" s="1077">
        <f>配布数!$J$79</f>
        <v>0</v>
      </c>
      <c r="E337" s="1145" t="s">
        <v>233</v>
      </c>
      <c r="F337" s="1076">
        <v>50</v>
      </c>
      <c r="G337" s="1077">
        <f>配布数!$S$124</f>
        <v>0</v>
      </c>
      <c r="H337" s="1145"/>
      <c r="I337" s="1076"/>
      <c r="J337" s="1077"/>
      <c r="K337" s="1088"/>
      <c r="L337" s="1085"/>
      <c r="M337" s="1086"/>
      <c r="N337" s="1088"/>
      <c r="O337" s="1085"/>
      <c r="P337" s="1086"/>
      <c r="Q337" s="1088"/>
      <c r="R337" s="1085"/>
      <c r="S337" s="1090"/>
      <c r="T337" s="1135"/>
      <c r="U337" s="1136">
        <f>SUM(U339:U355)</f>
        <v>110</v>
      </c>
      <c r="V337" s="1140"/>
    </row>
    <row r="338" spans="2:22" ht="12.45" customHeight="1" thickBot="1">
      <c r="B338" s="1147" t="s">
        <v>131</v>
      </c>
      <c r="C338" s="1076">
        <v>30</v>
      </c>
      <c r="D338" s="1077">
        <f>配布数!$J$80</f>
        <v>0</v>
      </c>
      <c r="E338" s="1145" t="s">
        <v>235</v>
      </c>
      <c r="F338" s="1076">
        <v>30</v>
      </c>
      <c r="G338" s="1077">
        <f>配布数!$S$126</f>
        <v>0</v>
      </c>
      <c r="H338" s="1145" t="s">
        <v>284</v>
      </c>
      <c r="I338" s="1076">
        <v>10</v>
      </c>
      <c r="J338" s="1077">
        <f>配布数!$S$214</f>
        <v>0</v>
      </c>
      <c r="K338" s="1128" t="s">
        <v>319</v>
      </c>
      <c r="L338" s="1123"/>
      <c r="M338" s="1123"/>
      <c r="N338" s="1128" t="s">
        <v>562</v>
      </c>
      <c r="O338" s="1123"/>
      <c r="P338" s="1124"/>
      <c r="Q338" s="1091"/>
      <c r="R338" s="1085"/>
      <c r="S338" s="1090"/>
      <c r="T338" s="1142" t="s">
        <v>550</v>
      </c>
      <c r="U338" s="1065">
        <f>SUM(V339:V355)</f>
        <v>0</v>
      </c>
      <c r="V338" s="1068"/>
    </row>
    <row r="339" spans="2:22" ht="12.45" customHeight="1">
      <c r="B339" s="1147" t="s">
        <v>133</v>
      </c>
      <c r="C339" s="1076">
        <v>40</v>
      </c>
      <c r="D339" s="1077">
        <f>配布数!$J$81</f>
        <v>0</v>
      </c>
      <c r="E339" s="1145"/>
      <c r="F339" s="1076"/>
      <c r="G339" s="1077"/>
      <c r="H339" s="1145"/>
      <c r="I339" s="1076"/>
      <c r="J339" s="1077"/>
      <c r="K339" s="1135"/>
      <c r="L339" s="1136">
        <f>SUM(L341:L348)</f>
        <v>70</v>
      </c>
      <c r="M339" s="1137"/>
      <c r="N339" s="1135"/>
      <c r="O339" s="1136">
        <f>SUM(O341:O348)</f>
        <v>90</v>
      </c>
      <c r="P339" s="1138"/>
      <c r="Q339" s="1129" t="s">
        <v>563</v>
      </c>
      <c r="R339" s="1123"/>
      <c r="S339" s="1124"/>
      <c r="T339" s="1092" t="s">
        <v>519</v>
      </c>
      <c r="U339" s="1076">
        <v>10</v>
      </c>
      <c r="V339" s="1093">
        <f>配布数!$S$528</f>
        <v>0</v>
      </c>
    </row>
    <row r="340" spans="2:22" ht="12.45" customHeight="1" thickBot="1">
      <c r="B340" s="1147" t="s">
        <v>136</v>
      </c>
      <c r="C340" s="1076">
        <v>20</v>
      </c>
      <c r="D340" s="1077">
        <f>配布数!$J$82</f>
        <v>0</v>
      </c>
      <c r="E340" s="1145"/>
      <c r="F340" s="1076"/>
      <c r="G340" s="1077"/>
      <c r="H340" s="1145"/>
      <c r="I340" s="1061"/>
      <c r="J340" s="1062"/>
      <c r="K340" s="1142" t="s">
        <v>550</v>
      </c>
      <c r="L340" s="1065">
        <f>SUM(M341:M348)</f>
        <v>0</v>
      </c>
      <c r="M340" s="1066"/>
      <c r="N340" s="1142" t="s">
        <v>550</v>
      </c>
      <c r="O340" s="1065">
        <f>SUM(P341:P348)</f>
        <v>0</v>
      </c>
      <c r="P340" s="1067"/>
      <c r="Q340" s="1139"/>
      <c r="R340" s="1136">
        <f>SUM(R342:R350)</f>
        <v>90</v>
      </c>
      <c r="S340" s="1138"/>
      <c r="T340" s="1092" t="s">
        <v>522</v>
      </c>
      <c r="U340" s="1076">
        <v>20</v>
      </c>
      <c r="V340" s="1093">
        <f>配布数!$S$529</f>
        <v>0</v>
      </c>
    </row>
    <row r="341" spans="2:22" ht="12.45" customHeight="1" thickBot="1">
      <c r="B341" s="1147" t="s">
        <v>138</v>
      </c>
      <c r="C341" s="1076">
        <v>20</v>
      </c>
      <c r="D341" s="1077">
        <f>配布数!$J$83</f>
        <v>0</v>
      </c>
      <c r="E341" s="1145"/>
      <c r="F341" s="1061"/>
      <c r="G341" s="1062"/>
      <c r="H341" s="1145"/>
      <c r="I341" s="1061"/>
      <c r="J341" s="1062"/>
      <c r="K341" s="1087" t="s">
        <v>321</v>
      </c>
      <c r="L341" s="1076">
        <v>40</v>
      </c>
      <c r="M341" s="1077">
        <f>配布数!$S$280</f>
        <v>0</v>
      </c>
      <c r="N341" s="1087" t="s">
        <v>372</v>
      </c>
      <c r="O341" s="1076">
        <v>40</v>
      </c>
      <c r="P341" s="1077">
        <f>配布数!$S$352</f>
        <v>0</v>
      </c>
      <c r="Q341" s="1142" t="s">
        <v>550</v>
      </c>
      <c r="R341" s="1065">
        <f>SUM(S342:S350)</f>
        <v>0</v>
      </c>
      <c r="S341" s="1067"/>
      <c r="T341" s="1087" t="s">
        <v>524</v>
      </c>
      <c r="U341" s="1076">
        <v>20</v>
      </c>
      <c r="V341" s="1093">
        <f>配布数!$S$530</f>
        <v>0</v>
      </c>
    </row>
    <row r="342" spans="2:22" ht="12.45" customHeight="1" thickBot="1">
      <c r="B342" s="1147" t="s">
        <v>159</v>
      </c>
      <c r="C342" s="1076">
        <v>100</v>
      </c>
      <c r="D342" s="1077">
        <f>配布数!$J$85</f>
        <v>0</v>
      </c>
      <c r="E342" s="1148"/>
      <c r="F342" s="1085"/>
      <c r="G342" s="1086"/>
      <c r="H342" s="1145"/>
      <c r="I342" s="1061"/>
      <c r="J342" s="1062"/>
      <c r="K342" s="1087" t="s">
        <v>323</v>
      </c>
      <c r="L342" s="1076">
        <v>10</v>
      </c>
      <c r="M342" s="1077">
        <f>配布数!$S$281</f>
        <v>0</v>
      </c>
      <c r="N342" s="1087" t="s">
        <v>374</v>
      </c>
      <c r="O342" s="1076">
        <v>40</v>
      </c>
      <c r="P342" s="1077">
        <f>配布数!$S$353</f>
        <v>0</v>
      </c>
      <c r="Q342" s="1071" t="s">
        <v>428</v>
      </c>
      <c r="R342" s="1069">
        <v>20</v>
      </c>
      <c r="S342" s="1072">
        <f>配布数!$S$449</f>
        <v>0</v>
      </c>
      <c r="T342" s="1087" t="s">
        <v>526</v>
      </c>
      <c r="U342" s="1076">
        <v>10</v>
      </c>
      <c r="V342" s="1093">
        <f>配布数!$S$531</f>
        <v>0</v>
      </c>
    </row>
    <row r="343" spans="2:22" ht="12.45" customHeight="1">
      <c r="B343" s="1147" t="s">
        <v>162</v>
      </c>
      <c r="C343" s="1076">
        <v>30</v>
      </c>
      <c r="D343" s="1077">
        <f>配布数!$J$86</f>
        <v>0</v>
      </c>
      <c r="E343" s="1128" t="s">
        <v>564</v>
      </c>
      <c r="F343" s="1123"/>
      <c r="G343" s="1124"/>
      <c r="H343" s="1134"/>
      <c r="I343" s="1061"/>
      <c r="J343" s="1062"/>
      <c r="K343" s="1087" t="s">
        <v>325</v>
      </c>
      <c r="L343" s="1076">
        <v>20</v>
      </c>
      <c r="M343" s="1077">
        <f>配布数!$S$282</f>
        <v>0</v>
      </c>
      <c r="N343" s="1087" t="s">
        <v>378</v>
      </c>
      <c r="O343" s="1076">
        <v>10</v>
      </c>
      <c r="P343" s="1077">
        <f>配布数!$S$354</f>
        <v>0</v>
      </c>
      <c r="Q343" s="1071" t="s">
        <v>430</v>
      </c>
      <c r="R343" s="1069">
        <v>30</v>
      </c>
      <c r="S343" s="1072">
        <f>配布数!$S$450</f>
        <v>0</v>
      </c>
      <c r="T343" s="1087" t="s">
        <v>527</v>
      </c>
      <c r="U343" s="1076">
        <v>10</v>
      </c>
      <c r="V343" s="1093">
        <f>配布数!$S$532</f>
        <v>0</v>
      </c>
    </row>
    <row r="344" spans="2:22" ht="12.45" customHeight="1">
      <c r="B344" s="1147" t="s">
        <v>168</v>
      </c>
      <c r="C344" s="1076">
        <v>10</v>
      </c>
      <c r="D344" s="1077">
        <f>配布数!$J$87</f>
        <v>0</v>
      </c>
      <c r="E344" s="1135"/>
      <c r="F344" s="1136">
        <f>SUM(F346:F355)</f>
        <v>90</v>
      </c>
      <c r="G344" s="1138"/>
      <c r="H344" s="1134"/>
      <c r="I344" s="1061"/>
      <c r="J344" s="1062"/>
      <c r="K344" s="1087"/>
      <c r="L344" s="1076"/>
      <c r="M344" s="1077"/>
      <c r="N344" s="1087"/>
      <c r="O344" s="1061"/>
      <c r="P344" s="1062"/>
      <c r="Q344" s="1071" t="s">
        <v>432</v>
      </c>
      <c r="R344" s="1069">
        <v>10</v>
      </c>
      <c r="S344" s="1072">
        <f>配布数!$S$451</f>
        <v>0</v>
      </c>
      <c r="T344" s="1087" t="s">
        <v>502</v>
      </c>
      <c r="U344" s="1076">
        <v>10</v>
      </c>
      <c r="V344" s="1093">
        <f>配布数!$S$534</f>
        <v>0</v>
      </c>
    </row>
    <row r="345" spans="2:22" ht="12.45" customHeight="1" thickBot="1">
      <c r="B345" s="1149"/>
      <c r="C345" s="1076"/>
      <c r="D345" s="1077"/>
      <c r="E345" s="1142" t="s">
        <v>550</v>
      </c>
      <c r="F345" s="1065">
        <f>SUM(G346:G355)</f>
        <v>0</v>
      </c>
      <c r="G345" s="1067"/>
      <c r="H345" s="1145"/>
      <c r="I345" s="1061"/>
      <c r="J345" s="1062"/>
      <c r="K345" s="1087"/>
      <c r="L345" s="1061"/>
      <c r="M345" s="1062"/>
      <c r="N345" s="1087"/>
      <c r="O345" s="1061"/>
      <c r="P345" s="1062"/>
      <c r="Q345" s="1071" t="s">
        <v>434</v>
      </c>
      <c r="R345" s="1069">
        <v>10</v>
      </c>
      <c r="S345" s="1072">
        <f>配布数!$S$452</f>
        <v>0</v>
      </c>
      <c r="T345" s="1087" t="s">
        <v>506</v>
      </c>
      <c r="U345" s="1076">
        <v>10</v>
      </c>
      <c r="V345" s="1093">
        <f>配布数!$S$533</f>
        <v>0</v>
      </c>
    </row>
    <row r="346" spans="2:22" ht="12.45" customHeight="1">
      <c r="B346" s="1149"/>
      <c r="C346" s="1076"/>
      <c r="D346" s="1077"/>
      <c r="E346" s="1145" t="s">
        <v>238</v>
      </c>
      <c r="F346" s="1076">
        <v>60</v>
      </c>
      <c r="G346" s="1077">
        <f>配布数!$S$136</f>
        <v>0</v>
      </c>
      <c r="H346" s="1145"/>
      <c r="I346" s="1061"/>
      <c r="J346" s="1062"/>
      <c r="K346" s="1087"/>
      <c r="L346" s="1061"/>
      <c r="M346" s="1062"/>
      <c r="N346" s="1088"/>
      <c r="O346" s="1085"/>
      <c r="P346" s="1086"/>
      <c r="Q346" s="1071" t="s">
        <v>436</v>
      </c>
      <c r="R346" s="1069">
        <v>10</v>
      </c>
      <c r="S346" s="1072">
        <f>配布数!$S$453</f>
        <v>0</v>
      </c>
      <c r="T346" s="1087" t="s">
        <v>509</v>
      </c>
      <c r="U346" s="1076">
        <v>20</v>
      </c>
      <c r="V346" s="1093">
        <f>配布数!$S$535</f>
        <v>0</v>
      </c>
    </row>
    <row r="347" spans="2:22" ht="12.45" customHeight="1">
      <c r="B347" s="1149"/>
      <c r="C347" s="1076"/>
      <c r="D347" s="1077"/>
      <c r="E347" s="1145" t="s">
        <v>240</v>
      </c>
      <c r="F347" s="1076">
        <v>20</v>
      </c>
      <c r="G347" s="1077">
        <f>配布数!$S$137</f>
        <v>0</v>
      </c>
      <c r="H347" s="1145"/>
      <c r="I347" s="1061"/>
      <c r="J347" s="1062"/>
      <c r="K347" s="1088"/>
      <c r="L347" s="1085"/>
      <c r="M347" s="1086"/>
      <c r="N347" s="1088"/>
      <c r="O347" s="1085"/>
      <c r="P347" s="1086"/>
      <c r="Q347" s="1071" t="s">
        <v>438</v>
      </c>
      <c r="R347" s="1069">
        <v>10</v>
      </c>
      <c r="S347" s="1072">
        <f>配布数!$S$454</f>
        <v>0</v>
      </c>
      <c r="T347" s="1088"/>
      <c r="U347" s="1085"/>
      <c r="V347" s="1096"/>
    </row>
    <row r="348" spans="2:22" ht="12.45" customHeight="1" thickBot="1">
      <c r="B348" s="1149"/>
      <c r="C348" s="1076"/>
      <c r="D348" s="1077"/>
      <c r="E348" s="1145" t="s">
        <v>242</v>
      </c>
      <c r="F348" s="1076">
        <v>10</v>
      </c>
      <c r="G348" s="1077">
        <f>配布数!$S$138</f>
        <v>0</v>
      </c>
      <c r="H348" s="1148"/>
      <c r="I348" s="1085"/>
      <c r="J348" s="1086"/>
      <c r="K348" s="1088"/>
      <c r="L348" s="1085"/>
      <c r="M348" s="1086"/>
      <c r="N348" s="1078"/>
      <c r="O348" s="1079"/>
      <c r="P348" s="1080"/>
      <c r="Q348" s="1071"/>
      <c r="R348" s="1074"/>
      <c r="S348" s="1095"/>
      <c r="T348" s="1088"/>
      <c r="U348" s="1085"/>
      <c r="V348" s="1096"/>
    </row>
    <row r="349" spans="2:22" ht="12.45" customHeight="1" thickBot="1">
      <c r="B349" s="1149"/>
      <c r="C349" s="1076"/>
      <c r="D349" s="1077"/>
      <c r="E349" s="1145"/>
      <c r="F349" s="1076"/>
      <c r="G349" s="1077"/>
      <c r="H349" s="1148"/>
      <c r="I349" s="1085"/>
      <c r="J349" s="1086"/>
      <c r="K349" s="1088"/>
      <c r="L349" s="1085"/>
      <c r="M349" s="1086"/>
      <c r="N349" s="1128" t="s">
        <v>565</v>
      </c>
      <c r="O349" s="1123"/>
      <c r="P349" s="1124"/>
      <c r="Q349" s="1091"/>
      <c r="R349" s="1085"/>
      <c r="S349" s="1090"/>
      <c r="T349" s="1088"/>
      <c r="U349" s="1085"/>
      <c r="V349" s="1096"/>
    </row>
    <row r="350" spans="2:22" ht="12.45" customHeight="1" thickBot="1">
      <c r="B350" s="1149"/>
      <c r="C350" s="1062"/>
      <c r="D350" s="1062"/>
      <c r="E350" s="1145"/>
      <c r="F350" s="1076"/>
      <c r="G350" s="1077"/>
      <c r="H350" s="1128" t="s">
        <v>578</v>
      </c>
      <c r="I350" s="1123"/>
      <c r="J350" s="1124"/>
      <c r="K350" s="1129" t="s">
        <v>567</v>
      </c>
      <c r="L350" s="1123"/>
      <c r="M350" s="1124"/>
      <c r="N350" s="1135"/>
      <c r="O350" s="1136">
        <f>SUM(O352:O355)</f>
        <v>30</v>
      </c>
      <c r="P350" s="1138"/>
      <c r="Q350" s="1091"/>
      <c r="R350" s="1085"/>
      <c r="S350" s="1090"/>
      <c r="T350" s="1088"/>
      <c r="U350" s="1085"/>
      <c r="V350" s="1096"/>
    </row>
    <row r="351" spans="2:22" ht="12.45" customHeight="1" thickBot="1">
      <c r="B351" s="1149"/>
      <c r="C351" s="1062"/>
      <c r="D351" s="1062"/>
      <c r="E351" s="1145"/>
      <c r="F351" s="1062"/>
      <c r="G351" s="1062"/>
      <c r="H351" s="1135"/>
      <c r="I351" s="1136">
        <f>SUM(I353:I354)</f>
        <v>70</v>
      </c>
      <c r="J351" s="1138"/>
      <c r="K351" s="1139"/>
      <c r="L351" s="1136">
        <f>SUM(L353:L354)</f>
        <v>30</v>
      </c>
      <c r="M351" s="1138"/>
      <c r="N351" s="1142" t="s">
        <v>550</v>
      </c>
      <c r="O351" s="1065">
        <f>SUM(P352:P355)</f>
        <v>0</v>
      </c>
      <c r="P351" s="1066"/>
      <c r="Q351" s="1128" t="s">
        <v>568</v>
      </c>
      <c r="R351" s="1123"/>
      <c r="S351" s="1124"/>
      <c r="T351" s="1091"/>
      <c r="U351" s="1085"/>
      <c r="V351" s="1096"/>
    </row>
    <row r="352" spans="2:22" ht="12.45" customHeight="1" thickBot="1">
      <c r="B352" s="1149"/>
      <c r="C352" s="1062"/>
      <c r="D352" s="1062"/>
      <c r="E352" s="1145"/>
      <c r="F352" s="1061"/>
      <c r="G352" s="1062"/>
      <c r="H352" s="1142" t="s">
        <v>550</v>
      </c>
      <c r="I352" s="1065">
        <f>SUM(J353:J354)</f>
        <v>0</v>
      </c>
      <c r="J352" s="1067"/>
      <c r="K352" s="1142" t="s">
        <v>550</v>
      </c>
      <c r="L352" s="1065">
        <f>SUM(M353:M354)</f>
        <v>0</v>
      </c>
      <c r="M352" s="1067"/>
      <c r="N352" s="1087" t="s">
        <v>381</v>
      </c>
      <c r="O352" s="1076">
        <v>10</v>
      </c>
      <c r="P352" s="1077">
        <f>配布数!$S$366</f>
        <v>0</v>
      </c>
      <c r="Q352" s="1135"/>
      <c r="R352" s="1136">
        <f>SUM(R354:R355)</f>
        <v>30</v>
      </c>
      <c r="S352" s="1138"/>
      <c r="T352" s="1091"/>
      <c r="U352" s="1085"/>
      <c r="V352" s="1096"/>
    </row>
    <row r="353" spans="2:22" ht="12.45" customHeight="1" thickBot="1">
      <c r="B353" s="1149"/>
      <c r="C353" s="1062"/>
      <c r="D353" s="1062"/>
      <c r="E353" s="1145"/>
      <c r="F353" s="1061"/>
      <c r="G353" s="1062"/>
      <c r="H353" s="1145" t="s">
        <v>292</v>
      </c>
      <c r="I353" s="1076">
        <v>60</v>
      </c>
      <c r="J353" s="1077">
        <f>配布数!$S$232</f>
        <v>0</v>
      </c>
      <c r="K353" s="1087" t="s">
        <v>328</v>
      </c>
      <c r="L353" s="1076">
        <v>30</v>
      </c>
      <c r="M353" s="1077">
        <f>配布数!$S$303</f>
        <v>0</v>
      </c>
      <c r="N353" s="1087" t="s">
        <v>383</v>
      </c>
      <c r="O353" s="1076">
        <v>10</v>
      </c>
      <c r="P353" s="1077">
        <f>配布数!$S$367</f>
        <v>0</v>
      </c>
      <c r="Q353" s="1142" t="s">
        <v>550</v>
      </c>
      <c r="R353" s="1065">
        <f>SUM(S354:S355)</f>
        <v>0</v>
      </c>
      <c r="S353" s="1067"/>
      <c r="T353" s="1091"/>
      <c r="U353" s="1085"/>
      <c r="V353" s="1096"/>
    </row>
    <row r="354" spans="2:22" ht="12.45" customHeight="1">
      <c r="B354" s="1149"/>
      <c r="C354" s="1062"/>
      <c r="D354" s="1062"/>
      <c r="E354" s="1145"/>
      <c r="F354" s="1061"/>
      <c r="G354" s="1062"/>
      <c r="H354" s="1145" t="s">
        <v>294</v>
      </c>
      <c r="I354" s="1076">
        <v>10</v>
      </c>
      <c r="J354" s="1077">
        <f>配布数!$S$233</f>
        <v>0</v>
      </c>
      <c r="K354" s="1087"/>
      <c r="L354" s="1061"/>
      <c r="M354" s="1086"/>
      <c r="N354" s="1087" t="s">
        <v>385</v>
      </c>
      <c r="O354" s="1076">
        <v>10</v>
      </c>
      <c r="P354" s="1077">
        <f>配布数!$S$368</f>
        <v>0</v>
      </c>
      <c r="Q354" s="1087" t="s">
        <v>443</v>
      </c>
      <c r="R354" s="1076">
        <v>30</v>
      </c>
      <c r="S354" s="1089">
        <f>配布数!$S$464</f>
        <v>0</v>
      </c>
      <c r="T354" s="1088"/>
      <c r="U354" s="1085"/>
      <c r="V354" s="1096"/>
    </row>
    <row r="355" spans="2:22" ht="12.45" customHeight="1" thickBot="1">
      <c r="B355" s="1150"/>
      <c r="C355" s="1097"/>
      <c r="D355" s="1098"/>
      <c r="E355" s="1153"/>
      <c r="F355" s="1099"/>
      <c r="G355" s="1100"/>
      <c r="H355" s="1153"/>
      <c r="I355" s="1101"/>
      <c r="J355" s="1102"/>
      <c r="K355" s="1103"/>
      <c r="L355" s="1101"/>
      <c r="M355" s="1102"/>
      <c r="N355" s="1103"/>
      <c r="O355" s="1101"/>
      <c r="P355" s="1102"/>
      <c r="Q355" s="1103"/>
      <c r="R355" s="1101"/>
      <c r="S355" s="1104"/>
      <c r="T355" s="1103"/>
      <c r="U355" s="1101"/>
      <c r="V355" s="1105"/>
    </row>
    <row r="356" spans="2:22" s="1116" customFormat="1" ht="12" customHeight="1">
      <c r="B356" s="1154" t="s">
        <v>569</v>
      </c>
    </row>
    <row r="357" spans="2:22" s="1116" customFormat="1" ht="12" customHeight="1">
      <c r="R357" s="1158"/>
      <c r="S357" s="1158"/>
      <c r="T357" s="1268">
        <v>46054</v>
      </c>
      <c r="U357" s="1269"/>
      <c r="V357" s="1269"/>
    </row>
    <row r="358" spans="2:22" s="1116" customFormat="1"/>
    <row r="359" spans="2:22" s="1116" customFormat="1" ht="12" customHeight="1"/>
    <row r="361" spans="2:22" s="1116" customFormat="1" ht="25.5" customHeight="1" thickBot="1">
      <c r="B361" s="1257" t="s">
        <v>579</v>
      </c>
      <c r="C361" s="1257"/>
      <c r="D361" s="1257"/>
      <c r="E361" s="1257"/>
      <c r="F361" s="1257"/>
      <c r="G361" s="1257"/>
      <c r="H361" s="1257"/>
      <c r="I361" s="1257"/>
      <c r="J361" s="1257"/>
      <c r="K361" s="1257"/>
      <c r="L361" s="1257"/>
      <c r="M361" s="1257"/>
      <c r="N361" s="1257"/>
      <c r="O361" s="1257"/>
      <c r="P361" s="1257"/>
      <c r="Q361" s="1257"/>
      <c r="R361" s="1257"/>
      <c r="S361" s="1257"/>
      <c r="T361" s="1257"/>
      <c r="U361" s="1257"/>
      <c r="V361" s="1257"/>
    </row>
    <row r="362" spans="2:22" ht="12.45" customHeight="1">
      <c r="B362" s="1106" t="s">
        <v>539</v>
      </c>
      <c r="C362" s="1107"/>
      <c r="D362" s="1107"/>
      <c r="E362" s="1108" t="s">
        <v>44</v>
      </c>
      <c r="F362" s="1109" t="s">
        <v>540</v>
      </c>
      <c r="G362" s="1107"/>
      <c r="H362" s="1109" t="s">
        <v>541</v>
      </c>
      <c r="I362" s="1107"/>
      <c r="J362" s="1110" t="s">
        <v>542</v>
      </c>
      <c r="K362" s="1107"/>
      <c r="L362" s="1107"/>
      <c r="M362" s="1111"/>
      <c r="N362" s="1194"/>
      <c r="O362" s="1112" t="s">
        <v>543</v>
      </c>
      <c r="P362" s="1113"/>
      <c r="Q362" s="1113"/>
      <c r="R362" s="1114"/>
      <c r="S362" s="1115"/>
      <c r="T362" s="1116"/>
      <c r="U362" s="1116"/>
      <c r="V362" s="1115"/>
    </row>
    <row r="363" spans="2:22" ht="21" customHeight="1" thickBot="1">
      <c r="B363" s="1117"/>
      <c r="C363" s="1118"/>
      <c r="D363" s="1118"/>
      <c r="E363" s="1119"/>
      <c r="F363" s="1120">
        <f>$H$3+$H$63+$H$123+$H$183+$H$243+$H$303+$H$363+$H$423</f>
        <v>0</v>
      </c>
      <c r="G363" s="1121"/>
      <c r="H363" s="1195">
        <f>+C367+C387</f>
        <v>0</v>
      </c>
      <c r="I363" s="1196"/>
      <c r="J363" s="1258"/>
      <c r="K363" s="1259"/>
      <c r="L363" s="1259"/>
      <c r="M363" s="1259"/>
      <c r="N363" s="1260"/>
      <c r="O363" s="1261"/>
      <c r="P363" s="1259"/>
      <c r="Q363" s="1259"/>
      <c r="R363" s="1262"/>
      <c r="S363" s="1263"/>
      <c r="T363" s="1264"/>
      <c r="U363" s="1264"/>
      <c r="V363" s="1264"/>
    </row>
    <row r="364" spans="2:22" ht="6" customHeight="1" thickBot="1">
      <c r="B364" s="1116"/>
      <c r="C364" s="1116"/>
      <c r="D364" s="1116"/>
      <c r="E364" s="1116"/>
      <c r="F364" s="1116"/>
      <c r="G364" s="1116"/>
      <c r="H364" s="1116"/>
      <c r="I364" s="1116"/>
      <c r="J364" s="1116"/>
      <c r="K364" s="1116"/>
      <c r="L364" s="1116"/>
      <c r="M364" s="1116"/>
      <c r="N364" s="1116"/>
      <c r="O364" s="1116"/>
      <c r="P364" s="1116"/>
      <c r="Q364" s="1116"/>
      <c r="R364" s="1116"/>
      <c r="S364" s="1265"/>
      <c r="T364" s="1265"/>
      <c r="U364" s="1265"/>
      <c r="V364" s="1265"/>
    </row>
    <row r="365" spans="2:22" ht="12.45" customHeight="1">
      <c r="B365" s="1122" t="s">
        <v>552</v>
      </c>
      <c r="C365" s="1123"/>
      <c r="D365" s="1124"/>
      <c r="E365" s="1197"/>
      <c r="F365" s="1165"/>
      <c r="G365" s="1060"/>
      <c r="H365" s="1164"/>
      <c r="I365" s="1165"/>
      <c r="J365" s="1198"/>
      <c r="K365" s="1164"/>
      <c r="L365" s="1165"/>
      <c r="M365" s="1198"/>
      <c r="N365" s="1164"/>
      <c r="O365" s="1165"/>
      <c r="P365" s="1198"/>
      <c r="Q365" s="1164"/>
      <c r="R365" s="1165"/>
      <c r="S365" s="1198"/>
      <c r="T365" s="1164"/>
      <c r="U365" s="1165"/>
      <c r="V365" s="1199"/>
    </row>
    <row r="366" spans="2:22" ht="12.45" customHeight="1">
      <c r="B366" s="1200"/>
      <c r="C366" s="1136">
        <f>SUM(C368:C384)</f>
        <v>4485</v>
      </c>
      <c r="D366" s="1138"/>
      <c r="E366" s="1201"/>
      <c r="F366" s="1062"/>
      <c r="G366" s="1062"/>
      <c r="H366" s="1148"/>
      <c r="I366" s="1062"/>
      <c r="J366" s="1159"/>
      <c r="K366" s="1148"/>
      <c r="L366" s="1062"/>
      <c r="M366" s="1159"/>
      <c r="N366" s="1148"/>
      <c r="O366" s="1062"/>
      <c r="P366" s="1159"/>
      <c r="Q366" s="1148"/>
      <c r="R366" s="1062"/>
      <c r="S366" s="1159"/>
      <c r="T366" s="1148"/>
      <c r="U366" s="1062"/>
      <c r="V366" s="1094"/>
    </row>
    <row r="367" spans="2:22" ht="12.45" customHeight="1" thickBot="1">
      <c r="B367" s="1202" t="s">
        <v>550</v>
      </c>
      <c r="C367" s="1065">
        <f>SUM(D368:D384)</f>
        <v>0</v>
      </c>
      <c r="D367" s="1067"/>
      <c r="E367" s="1201"/>
      <c r="F367" s="1062"/>
      <c r="G367" s="1062"/>
      <c r="H367" s="1148"/>
      <c r="I367" s="1062"/>
      <c r="J367" s="1159"/>
      <c r="K367" s="1148"/>
      <c r="L367" s="1062"/>
      <c r="M367" s="1159"/>
      <c r="N367" s="1148"/>
      <c r="O367" s="1062"/>
      <c r="P367" s="1159"/>
      <c r="Q367" s="1148"/>
      <c r="R367" s="1062"/>
      <c r="S367" s="1159"/>
      <c r="T367" s="1148"/>
      <c r="U367" s="1062"/>
      <c r="V367" s="1094"/>
    </row>
    <row r="368" spans="2:22" ht="12.45" customHeight="1">
      <c r="B368" s="1203" t="s">
        <v>460</v>
      </c>
      <c r="C368" s="1069">
        <v>360</v>
      </c>
      <c r="D368" s="1072">
        <f>配布数!$D$498</f>
        <v>0</v>
      </c>
      <c r="E368" s="1201"/>
      <c r="F368" s="1062"/>
      <c r="G368" s="1062"/>
      <c r="H368" s="1148"/>
      <c r="I368" s="1062"/>
      <c r="J368" s="1159"/>
      <c r="K368" s="1148"/>
      <c r="L368" s="1062"/>
      <c r="M368" s="1159"/>
      <c r="N368" s="1148"/>
      <c r="O368" s="1062"/>
      <c r="P368" s="1159"/>
      <c r="Q368" s="1148"/>
      <c r="R368" s="1062"/>
      <c r="S368" s="1159"/>
      <c r="T368" s="1148"/>
      <c r="U368" s="1062"/>
      <c r="V368" s="1094"/>
    </row>
    <row r="369" spans="2:22" ht="12.45" customHeight="1">
      <c r="B369" s="1203" t="s">
        <v>463</v>
      </c>
      <c r="C369" s="1069">
        <v>365</v>
      </c>
      <c r="D369" s="1072">
        <f>配布数!$D$499</f>
        <v>0</v>
      </c>
      <c r="E369" s="1201"/>
      <c r="F369" s="1062"/>
      <c r="G369" s="1062"/>
      <c r="H369" s="1148"/>
      <c r="I369" s="1062"/>
      <c r="J369" s="1159"/>
      <c r="K369" s="1148"/>
      <c r="L369" s="1062"/>
      <c r="M369" s="1159"/>
      <c r="N369" s="1148"/>
      <c r="O369" s="1062"/>
      <c r="P369" s="1159"/>
      <c r="Q369" s="1148"/>
      <c r="R369" s="1062"/>
      <c r="S369" s="1159"/>
      <c r="T369" s="1148"/>
      <c r="U369" s="1062"/>
      <c r="V369" s="1094"/>
    </row>
    <row r="370" spans="2:22" ht="12.45" customHeight="1">
      <c r="B370" s="1203" t="s">
        <v>464</v>
      </c>
      <c r="C370" s="1069">
        <v>385</v>
      </c>
      <c r="D370" s="1072">
        <f>配布数!$D$500</f>
        <v>0</v>
      </c>
      <c r="E370" s="1201"/>
      <c r="F370" s="1062"/>
      <c r="G370" s="1062"/>
      <c r="H370" s="1148"/>
      <c r="I370" s="1062"/>
      <c r="J370" s="1159"/>
      <c r="K370" s="1148"/>
      <c r="L370" s="1062"/>
      <c r="M370" s="1159"/>
      <c r="N370" s="1148"/>
      <c r="O370" s="1062"/>
      <c r="P370" s="1159"/>
      <c r="Q370" s="1148"/>
      <c r="R370" s="1062"/>
      <c r="S370" s="1159"/>
      <c r="T370" s="1148"/>
      <c r="U370" s="1062"/>
      <c r="V370" s="1094"/>
    </row>
    <row r="371" spans="2:22" ht="12.45" customHeight="1">
      <c r="B371" s="1203" t="s">
        <v>465</v>
      </c>
      <c r="C371" s="1069">
        <v>650</v>
      </c>
      <c r="D371" s="1072">
        <f>配布数!$D$501</f>
        <v>0</v>
      </c>
      <c r="E371" s="1201"/>
      <c r="F371" s="1062"/>
      <c r="G371" s="1062"/>
      <c r="H371" s="1148"/>
      <c r="I371" s="1062"/>
      <c r="J371" s="1159"/>
      <c r="K371" s="1148"/>
      <c r="L371" s="1062"/>
      <c r="M371" s="1159"/>
      <c r="N371" s="1148"/>
      <c r="O371" s="1062"/>
      <c r="P371" s="1159"/>
      <c r="Q371" s="1148"/>
      <c r="R371" s="1062"/>
      <c r="S371" s="1159"/>
      <c r="T371" s="1148"/>
      <c r="U371" s="1062"/>
      <c r="V371" s="1094"/>
    </row>
    <row r="372" spans="2:22" ht="12.45" customHeight="1">
      <c r="B372" s="1203" t="s">
        <v>466</v>
      </c>
      <c r="C372" s="1069">
        <v>120</v>
      </c>
      <c r="D372" s="1072">
        <f>配布数!$D$502</f>
        <v>0</v>
      </c>
      <c r="E372" s="1201"/>
      <c r="F372" s="1062"/>
      <c r="G372" s="1062"/>
      <c r="H372" s="1148"/>
      <c r="I372" s="1062"/>
      <c r="J372" s="1159"/>
      <c r="K372" s="1148"/>
      <c r="L372" s="1062"/>
      <c r="M372" s="1159"/>
      <c r="N372" s="1148"/>
      <c r="O372" s="1062"/>
      <c r="P372" s="1159"/>
      <c r="Q372" s="1148"/>
      <c r="R372" s="1062"/>
      <c r="S372" s="1159"/>
      <c r="T372" s="1148"/>
      <c r="U372" s="1062"/>
      <c r="V372" s="1094"/>
    </row>
    <row r="373" spans="2:22" ht="12.45" customHeight="1">
      <c r="B373" s="1203" t="s">
        <v>467</v>
      </c>
      <c r="C373" s="1069">
        <v>450</v>
      </c>
      <c r="D373" s="1072">
        <f>配布数!$D$503</f>
        <v>0</v>
      </c>
      <c r="E373" s="1201"/>
      <c r="F373" s="1062"/>
      <c r="G373" s="1062"/>
      <c r="H373" s="1148"/>
      <c r="I373" s="1062"/>
      <c r="J373" s="1159"/>
      <c r="K373" s="1148"/>
      <c r="L373" s="1062"/>
      <c r="M373" s="1159"/>
      <c r="N373" s="1148"/>
      <c r="O373" s="1062"/>
      <c r="P373" s="1159"/>
      <c r="Q373" s="1148"/>
      <c r="R373" s="1062"/>
      <c r="S373" s="1159"/>
      <c r="T373" s="1148"/>
      <c r="U373" s="1062"/>
      <c r="V373" s="1094"/>
    </row>
    <row r="374" spans="2:22" ht="12.45" customHeight="1">
      <c r="B374" s="1203" t="s">
        <v>470</v>
      </c>
      <c r="C374" s="1069">
        <v>410</v>
      </c>
      <c r="D374" s="1072">
        <f>配布数!$D$504</f>
        <v>0</v>
      </c>
      <c r="E374" s="1201"/>
      <c r="F374" s="1062"/>
      <c r="G374" s="1062"/>
      <c r="H374" s="1148"/>
      <c r="I374" s="1062"/>
      <c r="J374" s="1159"/>
      <c r="K374" s="1148"/>
      <c r="L374" s="1062"/>
      <c r="M374" s="1159"/>
      <c r="N374" s="1148"/>
      <c r="O374" s="1062"/>
      <c r="P374" s="1159"/>
      <c r="Q374" s="1148"/>
      <c r="R374" s="1062"/>
      <c r="S374" s="1159"/>
      <c r="T374" s="1148"/>
      <c r="U374" s="1062"/>
      <c r="V374" s="1094"/>
    </row>
    <row r="375" spans="2:22" ht="12.45" customHeight="1">
      <c r="B375" s="1203" t="s">
        <v>474</v>
      </c>
      <c r="C375" s="1069">
        <v>615</v>
      </c>
      <c r="D375" s="1072">
        <f>配布数!$D$505</f>
        <v>0</v>
      </c>
      <c r="E375" s="1201"/>
      <c r="F375" s="1062"/>
      <c r="G375" s="1062"/>
      <c r="H375" s="1148"/>
      <c r="I375" s="1062"/>
      <c r="J375" s="1159"/>
      <c r="K375" s="1148"/>
      <c r="L375" s="1062"/>
      <c r="M375" s="1159"/>
      <c r="N375" s="1148"/>
      <c r="O375" s="1062"/>
      <c r="P375" s="1159"/>
      <c r="Q375" s="1148"/>
      <c r="R375" s="1062"/>
      <c r="S375" s="1159"/>
      <c r="T375" s="1148"/>
      <c r="U375" s="1062"/>
      <c r="V375" s="1094"/>
    </row>
    <row r="376" spans="2:22" ht="12.45" customHeight="1">
      <c r="B376" s="1203" t="s">
        <v>477</v>
      </c>
      <c r="C376" s="1069">
        <v>245</v>
      </c>
      <c r="D376" s="1072">
        <f>配布数!$D$506</f>
        <v>0</v>
      </c>
      <c r="E376" s="1201"/>
      <c r="F376" s="1062"/>
      <c r="G376" s="1062"/>
      <c r="H376" s="1148"/>
      <c r="I376" s="1062"/>
      <c r="J376" s="1159"/>
      <c r="K376" s="1148"/>
      <c r="L376" s="1062"/>
      <c r="M376" s="1159"/>
      <c r="N376" s="1148"/>
      <c r="O376" s="1062"/>
      <c r="P376" s="1159"/>
      <c r="Q376" s="1148"/>
      <c r="R376" s="1062"/>
      <c r="S376" s="1159"/>
      <c r="T376" s="1148"/>
      <c r="U376" s="1062"/>
      <c r="V376" s="1094"/>
    </row>
    <row r="377" spans="2:22" ht="12.45" customHeight="1">
      <c r="B377" s="1203" t="s">
        <v>481</v>
      </c>
      <c r="C377" s="1069">
        <v>770</v>
      </c>
      <c r="D377" s="1072">
        <f>配布数!$D$507</f>
        <v>0</v>
      </c>
      <c r="E377" s="1201"/>
      <c r="F377" s="1062"/>
      <c r="G377" s="1062"/>
      <c r="H377" s="1148"/>
      <c r="I377" s="1062"/>
      <c r="J377" s="1159"/>
      <c r="K377" s="1148"/>
      <c r="L377" s="1062"/>
      <c r="M377" s="1159"/>
      <c r="N377" s="1148"/>
      <c r="O377" s="1062"/>
      <c r="P377" s="1159"/>
      <c r="Q377" s="1148"/>
      <c r="R377" s="1062"/>
      <c r="S377" s="1159"/>
      <c r="T377" s="1148"/>
      <c r="U377" s="1062"/>
      <c r="V377" s="1094"/>
    </row>
    <row r="378" spans="2:22" ht="12.45" customHeight="1">
      <c r="B378" s="1203" t="s">
        <v>482</v>
      </c>
      <c r="C378" s="1069">
        <v>115</v>
      </c>
      <c r="D378" s="1072">
        <f>配布数!$D$508</f>
        <v>0</v>
      </c>
      <c r="E378" s="1201"/>
      <c r="F378" s="1062"/>
      <c r="G378" s="1062"/>
      <c r="H378" s="1148"/>
      <c r="I378" s="1062"/>
      <c r="J378" s="1159"/>
      <c r="K378" s="1148"/>
      <c r="L378" s="1062"/>
      <c r="M378" s="1159"/>
      <c r="N378" s="1148"/>
      <c r="O378" s="1062"/>
      <c r="P378" s="1159"/>
      <c r="Q378" s="1148"/>
      <c r="R378" s="1062"/>
      <c r="S378" s="1159"/>
      <c r="T378" s="1148"/>
      <c r="U378" s="1062"/>
      <c r="V378" s="1094"/>
    </row>
    <row r="379" spans="2:22" ht="12.45" customHeight="1">
      <c r="B379" s="1203"/>
      <c r="C379" s="1075"/>
      <c r="D379" s="1095"/>
      <c r="E379" s="1201"/>
      <c r="F379" s="1062"/>
      <c r="G379" s="1062"/>
      <c r="H379" s="1148"/>
      <c r="I379" s="1062"/>
      <c r="J379" s="1159"/>
      <c r="K379" s="1148"/>
      <c r="L379" s="1062"/>
      <c r="M379" s="1159"/>
      <c r="N379" s="1148"/>
      <c r="O379" s="1062"/>
      <c r="P379" s="1159"/>
      <c r="Q379" s="1148"/>
      <c r="R379" s="1062"/>
      <c r="S379" s="1159"/>
      <c r="T379" s="1148"/>
      <c r="U379" s="1062"/>
      <c r="V379" s="1094"/>
    </row>
    <row r="380" spans="2:22" ht="12.45" customHeight="1">
      <c r="B380" s="1204"/>
      <c r="C380" s="1080"/>
      <c r="D380" s="1084"/>
      <c r="E380" s="1201"/>
      <c r="F380" s="1062"/>
      <c r="G380" s="1062"/>
      <c r="H380" s="1148"/>
      <c r="I380" s="1062"/>
      <c r="J380" s="1159"/>
      <c r="K380" s="1148"/>
      <c r="L380" s="1062"/>
      <c r="M380" s="1159"/>
      <c r="N380" s="1148"/>
      <c r="O380" s="1062"/>
      <c r="P380" s="1159"/>
      <c r="Q380" s="1148"/>
      <c r="R380" s="1062"/>
      <c r="S380" s="1159"/>
      <c r="T380" s="1148"/>
      <c r="U380" s="1062"/>
      <c r="V380" s="1094"/>
    </row>
    <row r="381" spans="2:22" ht="12.45" customHeight="1">
      <c r="B381" s="1204"/>
      <c r="C381" s="1080"/>
      <c r="D381" s="1084"/>
      <c r="E381" s="1201"/>
      <c r="F381" s="1062"/>
      <c r="G381" s="1062"/>
      <c r="H381" s="1148"/>
      <c r="I381" s="1062"/>
      <c r="J381" s="1159"/>
      <c r="K381" s="1148"/>
      <c r="L381" s="1062"/>
      <c r="M381" s="1159"/>
      <c r="N381" s="1148"/>
      <c r="O381" s="1062"/>
      <c r="P381" s="1159"/>
      <c r="Q381" s="1148"/>
      <c r="R381" s="1062"/>
      <c r="S381" s="1159"/>
      <c r="T381" s="1148"/>
      <c r="U381" s="1062"/>
      <c r="V381" s="1094"/>
    </row>
    <row r="382" spans="2:22" ht="12.45" customHeight="1">
      <c r="B382" s="1204"/>
      <c r="C382" s="1080"/>
      <c r="D382" s="1084"/>
      <c r="E382" s="1201"/>
      <c r="F382" s="1062"/>
      <c r="G382" s="1062"/>
      <c r="H382" s="1148"/>
      <c r="I382" s="1062"/>
      <c r="J382" s="1159"/>
      <c r="K382" s="1148"/>
      <c r="L382" s="1062"/>
      <c r="M382" s="1159"/>
      <c r="N382" s="1148"/>
      <c r="O382" s="1062"/>
      <c r="P382" s="1159"/>
      <c r="Q382" s="1148"/>
      <c r="R382" s="1062"/>
      <c r="S382" s="1159"/>
      <c r="T382" s="1148"/>
      <c r="U382" s="1062"/>
      <c r="V382" s="1094"/>
    </row>
    <row r="383" spans="2:22" ht="12.45" customHeight="1">
      <c r="B383" s="1204"/>
      <c r="C383" s="1080"/>
      <c r="D383" s="1084"/>
      <c r="E383" s="1201"/>
      <c r="F383" s="1062"/>
      <c r="G383" s="1062"/>
      <c r="H383" s="1148"/>
      <c r="I383" s="1062"/>
      <c r="J383" s="1159"/>
      <c r="K383" s="1148"/>
      <c r="L383" s="1062"/>
      <c r="M383" s="1159"/>
      <c r="N383" s="1148"/>
      <c r="O383" s="1062"/>
      <c r="P383" s="1159"/>
      <c r="Q383" s="1148"/>
      <c r="R383" s="1062"/>
      <c r="S383" s="1159"/>
      <c r="T383" s="1148"/>
      <c r="U383" s="1062"/>
      <c r="V383" s="1094"/>
    </row>
    <row r="384" spans="2:22" ht="12.45" customHeight="1" thickBot="1">
      <c r="B384" s="1204"/>
      <c r="C384" s="1080"/>
      <c r="D384" s="1084"/>
      <c r="E384" s="1201"/>
      <c r="F384" s="1062"/>
      <c r="G384" s="1062"/>
      <c r="H384" s="1148"/>
      <c r="I384" s="1062"/>
      <c r="J384" s="1159"/>
      <c r="K384" s="1148"/>
      <c r="L384" s="1062"/>
      <c r="M384" s="1159"/>
      <c r="N384" s="1148"/>
      <c r="O384" s="1062"/>
      <c r="P384" s="1159"/>
      <c r="Q384" s="1148"/>
      <c r="R384" s="1062"/>
      <c r="S384" s="1159"/>
      <c r="T384" s="1148"/>
      <c r="U384" s="1062"/>
      <c r="V384" s="1094"/>
    </row>
    <row r="385" spans="2:22" ht="12.45" customHeight="1">
      <c r="B385" s="1122" t="s">
        <v>561</v>
      </c>
      <c r="C385" s="1123"/>
      <c r="D385" s="1124"/>
      <c r="E385" s="1201"/>
      <c r="F385" s="1062"/>
      <c r="G385" s="1062"/>
      <c r="H385" s="1148"/>
      <c r="I385" s="1062"/>
      <c r="J385" s="1159"/>
      <c r="K385" s="1148"/>
      <c r="L385" s="1062"/>
      <c r="M385" s="1159"/>
      <c r="N385" s="1148"/>
      <c r="O385" s="1062"/>
      <c r="P385" s="1159"/>
      <c r="Q385" s="1148"/>
      <c r="R385" s="1062"/>
      <c r="S385" s="1159"/>
      <c r="T385" s="1148"/>
      <c r="U385" s="1062"/>
      <c r="V385" s="1094"/>
    </row>
    <row r="386" spans="2:22" ht="12.45" customHeight="1">
      <c r="B386" s="1200"/>
      <c r="C386" s="1136">
        <f>SUM(C388:C404)</f>
        <v>2935</v>
      </c>
      <c r="D386" s="1138"/>
      <c r="E386" s="1201"/>
      <c r="F386" s="1062"/>
      <c r="G386" s="1062"/>
      <c r="H386" s="1148"/>
      <c r="I386" s="1062"/>
      <c r="J386" s="1159"/>
      <c r="K386" s="1148"/>
      <c r="L386" s="1062"/>
      <c r="M386" s="1159"/>
      <c r="N386" s="1148"/>
      <c r="O386" s="1062"/>
      <c r="P386" s="1159"/>
      <c r="Q386" s="1148"/>
      <c r="R386" s="1062"/>
      <c r="S386" s="1159"/>
      <c r="T386" s="1148"/>
      <c r="U386" s="1062"/>
      <c r="V386" s="1094"/>
    </row>
    <row r="387" spans="2:22" ht="12.45" customHeight="1" thickBot="1">
      <c r="B387" s="1202" t="s">
        <v>550</v>
      </c>
      <c r="C387" s="1065">
        <f>SUM(D388:D404)</f>
        <v>0</v>
      </c>
      <c r="D387" s="1067"/>
      <c r="E387" s="1201"/>
      <c r="F387" s="1062"/>
      <c r="G387" s="1062"/>
      <c r="H387" s="1148"/>
      <c r="I387" s="1062"/>
      <c r="J387" s="1159"/>
      <c r="K387" s="1148"/>
      <c r="L387" s="1062"/>
      <c r="M387" s="1159"/>
      <c r="N387" s="1148"/>
      <c r="O387" s="1062"/>
      <c r="P387" s="1159"/>
      <c r="Q387" s="1148"/>
      <c r="R387" s="1062"/>
      <c r="S387" s="1159"/>
      <c r="T387" s="1148"/>
      <c r="U387" s="1062"/>
      <c r="V387" s="1094"/>
    </row>
    <row r="388" spans="2:22" ht="12.45" customHeight="1">
      <c r="B388" s="1205" t="s">
        <v>491</v>
      </c>
      <c r="C388" s="1076">
        <v>485</v>
      </c>
      <c r="D388" s="1089">
        <f>配布数!$D$519</f>
        <v>0</v>
      </c>
      <c r="E388" s="1201"/>
      <c r="F388" s="1062"/>
      <c r="G388" s="1062"/>
      <c r="H388" s="1148"/>
      <c r="I388" s="1062"/>
      <c r="J388" s="1159"/>
      <c r="K388" s="1148"/>
      <c r="L388" s="1062"/>
      <c r="M388" s="1159"/>
      <c r="N388" s="1148"/>
      <c r="O388" s="1062"/>
      <c r="P388" s="1159"/>
      <c r="Q388" s="1148"/>
      <c r="R388" s="1062"/>
      <c r="S388" s="1159"/>
      <c r="T388" s="1148"/>
      <c r="U388" s="1062"/>
      <c r="V388" s="1094"/>
    </row>
    <row r="389" spans="2:22" ht="12.45" customHeight="1">
      <c r="B389" s="1205" t="s">
        <v>495</v>
      </c>
      <c r="C389" s="1076">
        <v>560</v>
      </c>
      <c r="D389" s="1089">
        <f>配布数!$D$520</f>
        <v>0</v>
      </c>
      <c r="E389" s="1201"/>
      <c r="F389" s="1062"/>
      <c r="G389" s="1062"/>
      <c r="H389" s="1148"/>
      <c r="I389" s="1062"/>
      <c r="J389" s="1159"/>
      <c r="K389" s="1148"/>
      <c r="L389" s="1062"/>
      <c r="M389" s="1159"/>
      <c r="N389" s="1148"/>
      <c r="O389" s="1062"/>
      <c r="P389" s="1159"/>
      <c r="Q389" s="1148"/>
      <c r="R389" s="1062"/>
      <c r="S389" s="1159"/>
      <c r="T389" s="1148"/>
      <c r="U389" s="1062"/>
      <c r="V389" s="1094"/>
    </row>
    <row r="390" spans="2:22" ht="12.45" customHeight="1">
      <c r="B390" s="1205" t="s">
        <v>499</v>
      </c>
      <c r="C390" s="1076">
        <v>210</v>
      </c>
      <c r="D390" s="1089">
        <f>配布数!$D$521</f>
        <v>0</v>
      </c>
      <c r="E390" s="1201"/>
      <c r="F390" s="1062"/>
      <c r="G390" s="1062"/>
      <c r="H390" s="1148"/>
      <c r="I390" s="1062"/>
      <c r="J390" s="1159"/>
      <c r="K390" s="1148"/>
      <c r="L390" s="1062"/>
      <c r="M390" s="1159"/>
      <c r="N390" s="1148"/>
      <c r="O390" s="1062"/>
      <c r="P390" s="1159"/>
      <c r="Q390" s="1148"/>
      <c r="R390" s="1062"/>
      <c r="S390" s="1159"/>
      <c r="T390" s="1148"/>
      <c r="U390" s="1062"/>
      <c r="V390" s="1094"/>
    </row>
    <row r="391" spans="2:22" ht="12.45" customHeight="1">
      <c r="B391" s="1205" t="s">
        <v>503</v>
      </c>
      <c r="C391" s="1076">
        <v>150</v>
      </c>
      <c r="D391" s="1089">
        <f>配布数!$D$522</f>
        <v>0</v>
      </c>
      <c r="E391" s="1201"/>
      <c r="F391" s="1062"/>
      <c r="G391" s="1062"/>
      <c r="H391" s="1148"/>
      <c r="I391" s="1062"/>
      <c r="J391" s="1159"/>
      <c r="K391" s="1148"/>
      <c r="L391" s="1062"/>
      <c r="M391" s="1159"/>
      <c r="N391" s="1148"/>
      <c r="O391" s="1062"/>
      <c r="P391" s="1159"/>
      <c r="Q391" s="1148"/>
      <c r="R391" s="1062"/>
      <c r="S391" s="1159"/>
      <c r="T391" s="1148"/>
      <c r="U391" s="1062"/>
      <c r="V391" s="1094"/>
    </row>
    <row r="392" spans="2:22" ht="12.45" customHeight="1">
      <c r="B392" s="1205" t="s">
        <v>507</v>
      </c>
      <c r="C392" s="1076">
        <v>220</v>
      </c>
      <c r="D392" s="1089">
        <f>配布数!$D$523</f>
        <v>0</v>
      </c>
      <c r="E392" s="1201"/>
      <c r="F392" s="1062"/>
      <c r="G392" s="1062"/>
      <c r="H392" s="1148"/>
      <c r="I392" s="1062"/>
      <c r="J392" s="1159"/>
      <c r="K392" s="1148"/>
      <c r="L392" s="1062"/>
      <c r="M392" s="1159"/>
      <c r="N392" s="1148"/>
      <c r="O392" s="1062"/>
      <c r="P392" s="1159"/>
      <c r="Q392" s="1148"/>
      <c r="R392" s="1062"/>
      <c r="S392" s="1159"/>
      <c r="T392" s="1148"/>
      <c r="U392" s="1062"/>
      <c r="V392" s="1094"/>
    </row>
    <row r="393" spans="2:22" ht="12.45" customHeight="1">
      <c r="B393" s="1205" t="s">
        <v>510</v>
      </c>
      <c r="C393" s="1076">
        <v>475</v>
      </c>
      <c r="D393" s="1089">
        <f>配布数!$D$524</f>
        <v>0</v>
      </c>
      <c r="E393" s="1201"/>
      <c r="F393" s="1062"/>
      <c r="G393" s="1062"/>
      <c r="H393" s="1148"/>
      <c r="I393" s="1062"/>
      <c r="J393" s="1159"/>
      <c r="K393" s="1148"/>
      <c r="L393" s="1062"/>
      <c r="M393" s="1159"/>
      <c r="N393" s="1148"/>
      <c r="O393" s="1062"/>
      <c r="P393" s="1159"/>
      <c r="Q393" s="1148"/>
      <c r="R393" s="1062"/>
      <c r="S393" s="1159"/>
      <c r="T393" s="1148"/>
      <c r="U393" s="1062"/>
      <c r="V393" s="1094"/>
    </row>
    <row r="394" spans="2:22" ht="12.45" customHeight="1">
      <c r="B394" s="1205" t="s">
        <v>512</v>
      </c>
      <c r="C394" s="1076">
        <v>200</v>
      </c>
      <c r="D394" s="1089">
        <f>配布数!$D$525</f>
        <v>0</v>
      </c>
      <c r="E394" s="1201"/>
      <c r="F394" s="1062"/>
      <c r="G394" s="1062"/>
      <c r="H394" s="1148"/>
      <c r="I394" s="1062"/>
      <c r="J394" s="1159"/>
      <c r="K394" s="1148"/>
      <c r="L394" s="1062"/>
      <c r="M394" s="1159"/>
      <c r="N394" s="1148"/>
      <c r="O394" s="1062"/>
      <c r="P394" s="1159"/>
      <c r="Q394" s="1148"/>
      <c r="R394" s="1062"/>
      <c r="S394" s="1159"/>
      <c r="T394" s="1148"/>
      <c r="U394" s="1062"/>
      <c r="V394" s="1094"/>
    </row>
    <row r="395" spans="2:22" ht="12.45" customHeight="1">
      <c r="B395" s="1205" t="s">
        <v>515</v>
      </c>
      <c r="C395" s="1076">
        <v>230</v>
      </c>
      <c r="D395" s="1089">
        <f>配布数!$D$526</f>
        <v>0</v>
      </c>
      <c r="E395" s="1201"/>
      <c r="F395" s="1062"/>
      <c r="G395" s="1062"/>
      <c r="H395" s="1148"/>
      <c r="I395" s="1062"/>
      <c r="J395" s="1159"/>
      <c r="K395" s="1148"/>
      <c r="L395" s="1062"/>
      <c r="M395" s="1159"/>
      <c r="N395" s="1148"/>
      <c r="O395" s="1062"/>
      <c r="P395" s="1159"/>
      <c r="Q395" s="1148"/>
      <c r="R395" s="1062"/>
      <c r="S395" s="1159"/>
      <c r="T395" s="1148"/>
      <c r="U395" s="1062"/>
      <c r="V395" s="1094"/>
    </row>
    <row r="396" spans="2:22" ht="12.45" customHeight="1">
      <c r="B396" s="1205" t="s">
        <v>517</v>
      </c>
      <c r="C396" s="1076">
        <v>140</v>
      </c>
      <c r="D396" s="1089">
        <f>配布数!$D$527</f>
        <v>0</v>
      </c>
      <c r="E396" s="1201"/>
      <c r="F396" s="1062"/>
      <c r="G396" s="1062"/>
      <c r="H396" s="1148"/>
      <c r="I396" s="1062"/>
      <c r="J396" s="1159"/>
      <c r="K396" s="1148"/>
      <c r="L396" s="1062"/>
      <c r="M396" s="1159"/>
      <c r="N396" s="1148"/>
      <c r="O396" s="1062"/>
      <c r="P396" s="1159"/>
      <c r="Q396" s="1148"/>
      <c r="R396" s="1062"/>
      <c r="S396" s="1159"/>
      <c r="T396" s="1148"/>
      <c r="U396" s="1062"/>
      <c r="V396" s="1094"/>
    </row>
    <row r="397" spans="2:22" ht="12.45" customHeight="1">
      <c r="B397" s="1205" t="s">
        <v>518</v>
      </c>
      <c r="C397" s="1076">
        <v>185</v>
      </c>
      <c r="D397" s="1089">
        <f>配布数!$D$528</f>
        <v>0</v>
      </c>
      <c r="E397" s="1201"/>
      <c r="F397" s="1062"/>
      <c r="G397" s="1062"/>
      <c r="H397" s="1148"/>
      <c r="I397" s="1062"/>
      <c r="J397" s="1159"/>
      <c r="K397" s="1148"/>
      <c r="L397" s="1062"/>
      <c r="M397" s="1159"/>
      <c r="N397" s="1148"/>
      <c r="O397" s="1062"/>
      <c r="P397" s="1159"/>
      <c r="Q397" s="1148"/>
      <c r="R397" s="1062"/>
      <c r="S397" s="1159"/>
      <c r="T397" s="1148"/>
      <c r="U397" s="1062"/>
      <c r="V397" s="1094"/>
    </row>
    <row r="398" spans="2:22" ht="12.45" customHeight="1">
      <c r="B398" s="1205" t="s">
        <v>520</v>
      </c>
      <c r="C398" s="1076">
        <v>80</v>
      </c>
      <c r="D398" s="1089">
        <f>配布数!$D$529</f>
        <v>0</v>
      </c>
      <c r="E398" s="1201"/>
      <c r="F398" s="1062"/>
      <c r="G398" s="1062"/>
      <c r="H398" s="1148"/>
      <c r="I398" s="1062"/>
      <c r="J398" s="1159"/>
      <c r="K398" s="1148"/>
      <c r="L398" s="1062"/>
      <c r="M398" s="1159"/>
      <c r="N398" s="1148"/>
      <c r="O398" s="1062"/>
      <c r="P398" s="1159"/>
      <c r="Q398" s="1148"/>
      <c r="R398" s="1062"/>
      <c r="S398" s="1159"/>
      <c r="T398" s="1148"/>
      <c r="U398" s="1062"/>
      <c r="V398" s="1094"/>
    </row>
    <row r="399" spans="2:22" ht="12.45" customHeight="1">
      <c r="B399" s="1206"/>
      <c r="C399" s="1086"/>
      <c r="D399" s="1090"/>
      <c r="E399" s="1201"/>
      <c r="F399" s="1062"/>
      <c r="G399" s="1062"/>
      <c r="H399" s="1148"/>
      <c r="I399" s="1062"/>
      <c r="J399" s="1159"/>
      <c r="K399" s="1148"/>
      <c r="L399" s="1062"/>
      <c r="M399" s="1159"/>
      <c r="N399" s="1148"/>
      <c r="O399" s="1062"/>
      <c r="P399" s="1159"/>
      <c r="Q399" s="1148"/>
      <c r="R399" s="1062"/>
      <c r="S399" s="1159"/>
      <c r="T399" s="1148"/>
      <c r="U399" s="1062"/>
      <c r="V399" s="1094"/>
    </row>
    <row r="400" spans="2:22" ht="12.45" customHeight="1">
      <c r="B400" s="1206"/>
      <c r="C400" s="1086"/>
      <c r="D400" s="1090"/>
      <c r="E400" s="1201"/>
      <c r="F400" s="1062"/>
      <c r="G400" s="1062"/>
      <c r="H400" s="1148"/>
      <c r="I400" s="1062"/>
      <c r="J400" s="1159"/>
      <c r="K400" s="1148"/>
      <c r="L400" s="1062"/>
      <c r="M400" s="1159"/>
      <c r="N400" s="1148"/>
      <c r="O400" s="1062"/>
      <c r="P400" s="1159"/>
      <c r="Q400" s="1148"/>
      <c r="R400" s="1062"/>
      <c r="S400" s="1159"/>
      <c r="T400" s="1148"/>
      <c r="U400" s="1062"/>
      <c r="V400" s="1094"/>
    </row>
    <row r="401" spans="2:22" ht="12.45" customHeight="1">
      <c r="B401" s="1206"/>
      <c r="C401" s="1086"/>
      <c r="D401" s="1090"/>
      <c r="E401" s="1201"/>
      <c r="F401" s="1062"/>
      <c r="G401" s="1062"/>
      <c r="H401" s="1148"/>
      <c r="I401" s="1062"/>
      <c r="J401" s="1159"/>
      <c r="K401" s="1148"/>
      <c r="L401" s="1062"/>
      <c r="M401" s="1159"/>
      <c r="N401" s="1148"/>
      <c r="O401" s="1062"/>
      <c r="P401" s="1159"/>
      <c r="Q401" s="1148"/>
      <c r="R401" s="1062"/>
      <c r="S401" s="1159"/>
      <c r="T401" s="1148"/>
      <c r="U401" s="1062"/>
      <c r="V401" s="1094"/>
    </row>
    <row r="402" spans="2:22" ht="12.45" customHeight="1">
      <c r="B402" s="1206"/>
      <c r="C402" s="1086"/>
      <c r="D402" s="1090"/>
      <c r="E402" s="1201"/>
      <c r="F402" s="1062"/>
      <c r="G402" s="1062"/>
      <c r="H402" s="1148"/>
      <c r="I402" s="1062"/>
      <c r="J402" s="1159"/>
      <c r="K402" s="1148"/>
      <c r="L402" s="1062"/>
      <c r="M402" s="1159"/>
      <c r="N402" s="1148"/>
      <c r="O402" s="1062"/>
      <c r="P402" s="1159"/>
      <c r="Q402" s="1148"/>
      <c r="R402" s="1062"/>
      <c r="S402" s="1159"/>
      <c r="T402" s="1148"/>
      <c r="U402" s="1062"/>
      <c r="V402" s="1094"/>
    </row>
    <row r="403" spans="2:22" ht="12.45" customHeight="1">
      <c r="B403" s="1206"/>
      <c r="C403" s="1086"/>
      <c r="D403" s="1090"/>
      <c r="E403" s="1201"/>
      <c r="F403" s="1062"/>
      <c r="G403" s="1062"/>
      <c r="H403" s="1148"/>
      <c r="I403" s="1062"/>
      <c r="J403" s="1159"/>
      <c r="K403" s="1148"/>
      <c r="L403" s="1062"/>
      <c r="M403" s="1159"/>
      <c r="N403" s="1148"/>
      <c r="O403" s="1062"/>
      <c r="P403" s="1159"/>
      <c r="Q403" s="1148"/>
      <c r="R403" s="1062"/>
      <c r="S403" s="1159"/>
      <c r="T403" s="1148"/>
      <c r="U403" s="1062"/>
      <c r="V403" s="1094"/>
    </row>
    <row r="404" spans="2:22" ht="12.45" customHeight="1">
      <c r="B404" s="1206"/>
      <c r="C404" s="1086"/>
      <c r="D404" s="1090"/>
      <c r="E404" s="1201"/>
      <c r="F404" s="1062"/>
      <c r="G404" s="1062"/>
      <c r="H404" s="1148"/>
      <c r="I404" s="1062"/>
      <c r="J404" s="1159"/>
      <c r="K404" s="1148"/>
      <c r="L404" s="1062"/>
      <c r="M404" s="1159"/>
      <c r="N404" s="1148"/>
      <c r="O404" s="1062"/>
      <c r="P404" s="1159"/>
      <c r="Q404" s="1148"/>
      <c r="R404" s="1062"/>
      <c r="S404" s="1159"/>
      <c r="T404" s="1148"/>
      <c r="U404" s="1062"/>
      <c r="V404" s="1094"/>
    </row>
    <row r="405" spans="2:22" ht="12.45" customHeight="1">
      <c r="B405" s="1189"/>
      <c r="C405" s="1062"/>
      <c r="D405" s="1062"/>
      <c r="E405" s="1207"/>
      <c r="F405" s="1062"/>
      <c r="G405" s="1062"/>
      <c r="H405" s="1207"/>
      <c r="I405" s="1062"/>
      <c r="J405" s="1159"/>
      <c r="K405" s="1207"/>
      <c r="L405" s="1062"/>
      <c r="M405" s="1159"/>
      <c r="N405" s="1207"/>
      <c r="O405" s="1062"/>
      <c r="P405" s="1159"/>
      <c r="Q405" s="1207"/>
      <c r="R405" s="1062"/>
      <c r="S405" s="1159"/>
      <c r="T405" s="1207"/>
      <c r="U405" s="1062"/>
      <c r="V405" s="1094"/>
    </row>
    <row r="406" spans="2:22" ht="12.45" customHeight="1">
      <c r="B406" s="1189"/>
      <c r="C406" s="1062"/>
      <c r="D406" s="1062"/>
      <c r="E406" s="1208"/>
      <c r="F406" s="1062"/>
      <c r="G406" s="1062"/>
      <c r="H406" s="1208"/>
      <c r="I406" s="1062"/>
      <c r="J406" s="1159"/>
      <c r="K406" s="1208"/>
      <c r="L406" s="1062"/>
      <c r="M406" s="1159"/>
      <c r="N406" s="1208"/>
      <c r="O406" s="1062"/>
      <c r="P406" s="1159"/>
      <c r="Q406" s="1208"/>
      <c r="R406" s="1062"/>
      <c r="S406" s="1159"/>
      <c r="T406" s="1208"/>
      <c r="U406" s="1062"/>
      <c r="V406" s="1094"/>
    </row>
    <row r="407" spans="2:22" ht="12.45" customHeight="1">
      <c r="B407" s="1189"/>
      <c r="C407" s="1062"/>
      <c r="D407" s="1062"/>
      <c r="E407" s="1208"/>
      <c r="F407" s="1062"/>
      <c r="G407" s="1062"/>
      <c r="H407" s="1208"/>
      <c r="I407" s="1062"/>
      <c r="J407" s="1159"/>
      <c r="K407" s="1208"/>
      <c r="L407" s="1062"/>
      <c r="M407" s="1159"/>
      <c r="N407" s="1208"/>
      <c r="O407" s="1062"/>
      <c r="P407" s="1159"/>
      <c r="Q407" s="1208"/>
      <c r="R407" s="1062"/>
      <c r="S407" s="1159"/>
      <c r="T407" s="1208"/>
      <c r="U407" s="1062"/>
      <c r="V407" s="1094"/>
    </row>
    <row r="408" spans="2:22" ht="12.45" customHeight="1">
      <c r="B408" s="1189"/>
      <c r="C408" s="1062"/>
      <c r="D408" s="1062"/>
      <c r="E408" s="1208"/>
      <c r="F408" s="1062"/>
      <c r="G408" s="1062"/>
      <c r="H408" s="1208"/>
      <c r="I408" s="1062"/>
      <c r="J408" s="1159"/>
      <c r="K408" s="1208"/>
      <c r="L408" s="1062"/>
      <c r="M408" s="1159"/>
      <c r="N408" s="1208"/>
      <c r="O408" s="1062"/>
      <c r="P408" s="1159"/>
      <c r="Q408" s="1208"/>
      <c r="R408" s="1062"/>
      <c r="S408" s="1159"/>
      <c r="T408" s="1208"/>
      <c r="U408" s="1062"/>
      <c r="V408" s="1094"/>
    </row>
    <row r="409" spans="2:22" ht="12.45" customHeight="1">
      <c r="B409" s="1189"/>
      <c r="C409" s="1062"/>
      <c r="D409" s="1062"/>
      <c r="E409" s="1208"/>
      <c r="F409" s="1062"/>
      <c r="G409" s="1062"/>
      <c r="H409" s="1208"/>
      <c r="I409" s="1062"/>
      <c r="J409" s="1159"/>
      <c r="K409" s="1208"/>
      <c r="L409" s="1062"/>
      <c r="M409" s="1159"/>
      <c r="N409" s="1208"/>
      <c r="O409" s="1062"/>
      <c r="P409" s="1159"/>
      <c r="Q409" s="1208"/>
      <c r="R409" s="1062"/>
      <c r="S409" s="1159"/>
      <c r="T409" s="1208"/>
      <c r="U409" s="1062"/>
      <c r="V409" s="1094"/>
    </row>
    <row r="410" spans="2:22" ht="12.45" customHeight="1">
      <c r="B410" s="1189"/>
      <c r="C410" s="1062"/>
      <c r="D410" s="1062"/>
      <c r="E410" s="1148"/>
      <c r="F410" s="1062"/>
      <c r="G410" s="1062"/>
      <c r="H410" s="1148"/>
      <c r="I410" s="1062"/>
      <c r="J410" s="1159"/>
      <c r="K410" s="1148"/>
      <c r="L410" s="1062"/>
      <c r="M410" s="1159"/>
      <c r="N410" s="1148"/>
      <c r="O410" s="1062"/>
      <c r="P410" s="1159"/>
      <c r="Q410" s="1148"/>
      <c r="R410" s="1062"/>
      <c r="S410" s="1159"/>
      <c r="T410" s="1148"/>
      <c r="U410" s="1062"/>
      <c r="V410" s="1094"/>
    </row>
    <row r="411" spans="2:22" ht="12.45" customHeight="1">
      <c r="B411" s="1189"/>
      <c r="C411" s="1062"/>
      <c r="D411" s="1062"/>
      <c r="E411" s="1148"/>
      <c r="F411" s="1062"/>
      <c r="G411" s="1062"/>
      <c r="H411" s="1148"/>
      <c r="I411" s="1062"/>
      <c r="J411" s="1159"/>
      <c r="K411" s="1148"/>
      <c r="L411" s="1062"/>
      <c r="M411" s="1159"/>
      <c r="N411" s="1148"/>
      <c r="O411" s="1062"/>
      <c r="P411" s="1159"/>
      <c r="Q411" s="1148"/>
      <c r="R411" s="1062"/>
      <c r="S411" s="1159"/>
      <c r="T411" s="1148"/>
      <c r="U411" s="1062"/>
      <c r="V411" s="1094"/>
    </row>
    <row r="412" spans="2:22" ht="12.45" customHeight="1">
      <c r="B412" s="1189"/>
      <c r="C412" s="1062"/>
      <c r="D412" s="1062"/>
      <c r="E412" s="1148"/>
      <c r="F412" s="1062"/>
      <c r="G412" s="1062"/>
      <c r="H412" s="1148"/>
      <c r="I412" s="1062"/>
      <c r="J412" s="1159"/>
      <c r="K412" s="1148"/>
      <c r="L412" s="1062"/>
      <c r="M412" s="1159"/>
      <c r="N412" s="1148"/>
      <c r="O412" s="1062"/>
      <c r="P412" s="1159"/>
      <c r="Q412" s="1148"/>
      <c r="R412" s="1062"/>
      <c r="S412" s="1159"/>
      <c r="T412" s="1148"/>
      <c r="U412" s="1062"/>
      <c r="V412" s="1094"/>
    </row>
    <row r="413" spans="2:22" ht="12.45" customHeight="1">
      <c r="B413" s="1189"/>
      <c r="C413" s="1062"/>
      <c r="D413" s="1062"/>
      <c r="E413" s="1148"/>
      <c r="F413" s="1062"/>
      <c r="G413" s="1062"/>
      <c r="H413" s="1148"/>
      <c r="I413" s="1062"/>
      <c r="J413" s="1159"/>
      <c r="K413" s="1148"/>
      <c r="L413" s="1062"/>
      <c r="M413" s="1159"/>
      <c r="N413" s="1148"/>
      <c r="O413" s="1062"/>
      <c r="P413" s="1159"/>
      <c r="Q413" s="1148"/>
      <c r="R413" s="1062"/>
      <c r="S413" s="1159"/>
      <c r="T413" s="1148"/>
      <c r="U413" s="1062"/>
      <c r="V413" s="1094"/>
    </row>
    <row r="414" spans="2:22" ht="12.45" customHeight="1">
      <c r="B414" s="1189"/>
      <c r="C414" s="1062"/>
      <c r="D414" s="1062"/>
      <c r="E414" s="1148"/>
      <c r="F414" s="1062"/>
      <c r="G414" s="1062"/>
      <c r="H414" s="1148"/>
      <c r="I414" s="1062"/>
      <c r="J414" s="1159"/>
      <c r="K414" s="1148"/>
      <c r="L414" s="1062"/>
      <c r="M414" s="1159"/>
      <c r="N414" s="1148"/>
      <c r="O414" s="1062"/>
      <c r="P414" s="1159"/>
      <c r="Q414" s="1148"/>
      <c r="R414" s="1062"/>
      <c r="S414" s="1159"/>
      <c r="T414" s="1148"/>
      <c r="U414" s="1062"/>
      <c r="V414" s="1094"/>
    </row>
    <row r="415" spans="2:22" ht="12.45" customHeight="1" thickBot="1">
      <c r="B415" s="1192"/>
      <c r="C415" s="1097"/>
      <c r="D415" s="1098"/>
      <c r="E415" s="1153"/>
      <c r="F415" s="1193"/>
      <c r="G415" s="1100"/>
      <c r="H415" s="1153"/>
      <c r="I415" s="1193"/>
      <c r="J415" s="1209"/>
      <c r="K415" s="1153"/>
      <c r="L415" s="1193"/>
      <c r="M415" s="1209"/>
      <c r="N415" s="1153"/>
      <c r="O415" s="1193"/>
      <c r="P415" s="1209"/>
      <c r="Q415" s="1153"/>
      <c r="R415" s="1193"/>
      <c r="S415" s="1209"/>
      <c r="T415" s="1153"/>
      <c r="U415" s="1193"/>
      <c r="V415" s="1210"/>
    </row>
    <row r="416" spans="2:22" s="1116" customFormat="1" ht="12" customHeight="1">
      <c r="B416" s="1154"/>
    </row>
    <row r="417" spans="2:22" s="1116" customFormat="1" ht="12" customHeight="1">
      <c r="R417" s="1158"/>
      <c r="S417" s="1158"/>
      <c r="T417" s="1268">
        <v>46054</v>
      </c>
      <c r="U417" s="1269"/>
      <c r="V417" s="1269"/>
    </row>
    <row r="418" spans="2:22" s="1116" customFormat="1"/>
    <row r="419" spans="2:22" s="1116" customFormat="1" ht="12" customHeight="1"/>
    <row r="421" spans="2:22" s="1116" customFormat="1" ht="25.5" customHeight="1" thickBot="1">
      <c r="B421" s="1257" t="s">
        <v>580</v>
      </c>
      <c r="C421" s="1257"/>
      <c r="D421" s="1257"/>
      <c r="E421" s="1257"/>
      <c r="F421" s="1257"/>
      <c r="G421" s="1257"/>
      <c r="H421" s="1257"/>
      <c r="I421" s="1257"/>
      <c r="J421" s="1257"/>
      <c r="K421" s="1257"/>
      <c r="L421" s="1257"/>
      <c r="M421" s="1257"/>
      <c r="N421" s="1257"/>
      <c r="O421" s="1257"/>
      <c r="P421" s="1257"/>
      <c r="Q421" s="1257"/>
      <c r="R421" s="1257"/>
      <c r="S421" s="1257"/>
      <c r="T421" s="1257"/>
      <c r="U421" s="1257"/>
      <c r="V421" s="1257"/>
    </row>
    <row r="422" spans="2:22" ht="12.45" customHeight="1">
      <c r="B422" s="1106" t="s">
        <v>539</v>
      </c>
      <c r="C422" s="1107"/>
      <c r="D422" s="1107"/>
      <c r="E422" s="1108" t="s">
        <v>44</v>
      </c>
      <c r="F422" s="1109" t="s">
        <v>540</v>
      </c>
      <c r="G422" s="1107"/>
      <c r="H422" s="1109" t="s">
        <v>541</v>
      </c>
      <c r="I422" s="1107"/>
      <c r="J422" s="1110" t="s">
        <v>542</v>
      </c>
      <c r="K422" s="1107"/>
      <c r="L422" s="1107"/>
      <c r="M422" s="1111"/>
      <c r="N422" s="1194"/>
      <c r="O422" s="1112" t="s">
        <v>543</v>
      </c>
      <c r="P422" s="1113"/>
      <c r="Q422" s="1113"/>
      <c r="R422" s="1114"/>
      <c r="S422" s="1115"/>
      <c r="T422" s="1116"/>
      <c r="U422" s="1116"/>
      <c r="V422" s="1115"/>
    </row>
    <row r="423" spans="2:22" ht="21" customHeight="1" thickBot="1">
      <c r="B423" s="1117"/>
      <c r="C423" s="1118"/>
      <c r="D423" s="1118"/>
      <c r="E423" s="1119"/>
      <c r="F423" s="1120">
        <f>$H$3+$H$63+$H$123+$H$183+$H$243+$H$303+$H$363+$H$423</f>
        <v>0</v>
      </c>
      <c r="G423" s="1121"/>
      <c r="H423" s="1211">
        <f>+C427+C447</f>
        <v>0</v>
      </c>
      <c r="I423" s="1212"/>
      <c r="J423" s="1258"/>
      <c r="K423" s="1259"/>
      <c r="L423" s="1259"/>
      <c r="M423" s="1259"/>
      <c r="N423" s="1260"/>
      <c r="O423" s="1261"/>
      <c r="P423" s="1259"/>
      <c r="Q423" s="1259"/>
      <c r="R423" s="1262"/>
      <c r="S423" s="1263"/>
      <c r="T423" s="1264"/>
      <c r="U423" s="1264"/>
      <c r="V423" s="1264"/>
    </row>
    <row r="424" spans="2:22" ht="6" customHeight="1" thickBot="1">
      <c r="B424" s="1116"/>
      <c r="C424" s="1116"/>
      <c r="D424" s="1116"/>
      <c r="E424" s="1116"/>
      <c r="F424" s="1116"/>
      <c r="G424" s="1116"/>
      <c r="H424" s="1116"/>
      <c r="I424" s="1116"/>
      <c r="J424" s="1116"/>
      <c r="K424" s="1116"/>
      <c r="L424" s="1116"/>
      <c r="M424" s="1116"/>
      <c r="N424" s="1116"/>
      <c r="O424" s="1116"/>
      <c r="P424" s="1116"/>
      <c r="Q424" s="1116"/>
      <c r="R424" s="1116"/>
      <c r="S424" s="1265"/>
      <c r="T424" s="1265"/>
      <c r="U424" s="1265"/>
      <c r="V424" s="1265"/>
    </row>
    <row r="425" spans="2:22" ht="12.45" customHeight="1">
      <c r="B425" s="1122" t="s">
        <v>552</v>
      </c>
      <c r="C425" s="1123"/>
      <c r="D425" s="1124"/>
      <c r="E425" s="1197"/>
      <c r="F425" s="1165"/>
      <c r="G425" s="1060"/>
      <c r="H425" s="1164"/>
      <c r="I425" s="1165"/>
      <c r="J425" s="1198"/>
      <c r="K425" s="1164"/>
      <c r="L425" s="1165"/>
      <c r="M425" s="1198"/>
      <c r="N425" s="1164"/>
      <c r="O425" s="1165"/>
      <c r="P425" s="1198"/>
      <c r="Q425" s="1164"/>
      <c r="R425" s="1165"/>
      <c r="S425" s="1198"/>
      <c r="T425" s="1164"/>
      <c r="U425" s="1165"/>
      <c r="V425" s="1199"/>
    </row>
    <row r="426" spans="2:22" ht="12.45" customHeight="1">
      <c r="B426" s="1200"/>
      <c r="C426" s="1136">
        <f>SUM(C428:C444)</f>
        <v>11130</v>
      </c>
      <c r="D426" s="1138"/>
      <c r="E426" s="1201"/>
      <c r="F426" s="1062"/>
      <c r="G426" s="1062"/>
      <c r="H426" s="1148"/>
      <c r="I426" s="1062"/>
      <c r="J426" s="1159"/>
      <c r="K426" s="1148"/>
      <c r="L426" s="1062"/>
      <c r="M426" s="1159"/>
      <c r="N426" s="1148"/>
      <c r="O426" s="1062"/>
      <c r="P426" s="1159"/>
      <c r="Q426" s="1148"/>
      <c r="R426" s="1062"/>
      <c r="S426" s="1159"/>
      <c r="T426" s="1148"/>
      <c r="U426" s="1062"/>
      <c r="V426" s="1094"/>
    </row>
    <row r="427" spans="2:22" ht="12.45" customHeight="1" thickBot="1">
      <c r="B427" s="1202" t="s">
        <v>550</v>
      </c>
      <c r="C427" s="1065">
        <f>SUM(D428:D444)</f>
        <v>0</v>
      </c>
      <c r="D427" s="1067"/>
      <c r="E427" s="1201"/>
      <c r="F427" s="1062"/>
      <c r="G427" s="1062"/>
      <c r="H427" s="1148"/>
      <c r="I427" s="1062"/>
      <c r="J427" s="1159"/>
      <c r="K427" s="1148"/>
      <c r="L427" s="1062"/>
      <c r="M427" s="1159"/>
      <c r="N427" s="1148"/>
      <c r="O427" s="1062"/>
      <c r="P427" s="1159"/>
      <c r="Q427" s="1148"/>
      <c r="R427" s="1062"/>
      <c r="S427" s="1159"/>
      <c r="T427" s="1148"/>
      <c r="U427" s="1062"/>
      <c r="V427" s="1094"/>
    </row>
    <row r="428" spans="2:22" ht="12.45" customHeight="1">
      <c r="B428" s="1203" t="s">
        <v>460</v>
      </c>
      <c r="C428" s="1069">
        <v>920</v>
      </c>
      <c r="D428" s="1072">
        <f>配布数!$G$498</f>
        <v>0</v>
      </c>
      <c r="E428" s="1201"/>
      <c r="F428" s="1062"/>
      <c r="G428" s="1062"/>
      <c r="H428" s="1148"/>
      <c r="I428" s="1062"/>
      <c r="J428" s="1159"/>
      <c r="K428" s="1148"/>
      <c r="L428" s="1062"/>
      <c r="M428" s="1159"/>
      <c r="N428" s="1148"/>
      <c r="O428" s="1062"/>
      <c r="P428" s="1159"/>
      <c r="Q428" s="1148"/>
      <c r="R428" s="1062"/>
      <c r="S428" s="1159"/>
      <c r="T428" s="1148"/>
      <c r="U428" s="1062"/>
      <c r="V428" s="1094"/>
    </row>
    <row r="429" spans="2:22" ht="12.45" customHeight="1">
      <c r="B429" s="1203" t="s">
        <v>463</v>
      </c>
      <c r="C429" s="1069">
        <v>920</v>
      </c>
      <c r="D429" s="1072">
        <f>配布数!$G$499</f>
        <v>0</v>
      </c>
      <c r="E429" s="1201"/>
      <c r="F429" s="1062"/>
      <c r="G429" s="1062"/>
      <c r="H429" s="1148"/>
      <c r="I429" s="1062"/>
      <c r="J429" s="1159"/>
      <c r="K429" s="1148"/>
      <c r="L429" s="1062"/>
      <c r="M429" s="1159"/>
      <c r="N429" s="1148"/>
      <c r="O429" s="1062"/>
      <c r="P429" s="1159"/>
      <c r="Q429" s="1148"/>
      <c r="R429" s="1062"/>
      <c r="S429" s="1159"/>
      <c r="T429" s="1148"/>
      <c r="U429" s="1062"/>
      <c r="V429" s="1094"/>
    </row>
    <row r="430" spans="2:22" ht="12.45" customHeight="1">
      <c r="B430" s="1203" t="s">
        <v>464</v>
      </c>
      <c r="C430" s="1069">
        <v>950</v>
      </c>
      <c r="D430" s="1072">
        <f>配布数!$G$500</f>
        <v>0</v>
      </c>
      <c r="E430" s="1201"/>
      <c r="F430" s="1062"/>
      <c r="G430" s="1062"/>
      <c r="H430" s="1148"/>
      <c r="I430" s="1062"/>
      <c r="J430" s="1159"/>
      <c r="K430" s="1148"/>
      <c r="L430" s="1062"/>
      <c r="M430" s="1159"/>
      <c r="N430" s="1148"/>
      <c r="O430" s="1062"/>
      <c r="P430" s="1159"/>
      <c r="Q430" s="1148"/>
      <c r="R430" s="1062"/>
      <c r="S430" s="1159"/>
      <c r="T430" s="1148"/>
      <c r="U430" s="1062"/>
      <c r="V430" s="1094"/>
    </row>
    <row r="431" spans="2:22" ht="12.45" customHeight="1">
      <c r="B431" s="1203" t="s">
        <v>466</v>
      </c>
      <c r="C431" s="1069">
        <v>1420</v>
      </c>
      <c r="D431" s="1072">
        <f>配布数!$G$501</f>
        <v>0</v>
      </c>
      <c r="E431" s="1201"/>
      <c r="F431" s="1062"/>
      <c r="G431" s="1062"/>
      <c r="H431" s="1148"/>
      <c r="I431" s="1062"/>
      <c r="J431" s="1159"/>
      <c r="K431" s="1148"/>
      <c r="L431" s="1062"/>
      <c r="M431" s="1159"/>
      <c r="N431" s="1148"/>
      <c r="O431" s="1062"/>
      <c r="P431" s="1159"/>
      <c r="Q431" s="1148"/>
      <c r="R431" s="1062"/>
      <c r="S431" s="1159"/>
      <c r="T431" s="1148"/>
      <c r="U431" s="1062"/>
      <c r="V431" s="1094"/>
    </row>
    <row r="432" spans="2:22" ht="12.45" customHeight="1">
      <c r="B432" s="1203" t="s">
        <v>467</v>
      </c>
      <c r="C432" s="1069">
        <v>1080</v>
      </c>
      <c r="D432" s="1072">
        <f>配布数!$G$502</f>
        <v>0</v>
      </c>
      <c r="E432" s="1201"/>
      <c r="F432" s="1062"/>
      <c r="G432" s="1062"/>
      <c r="H432" s="1148"/>
      <c r="I432" s="1062"/>
      <c r="J432" s="1159"/>
      <c r="K432" s="1148"/>
      <c r="L432" s="1062"/>
      <c r="M432" s="1159"/>
      <c r="N432" s="1148"/>
      <c r="O432" s="1062"/>
      <c r="P432" s="1159"/>
      <c r="Q432" s="1148"/>
      <c r="R432" s="1062"/>
      <c r="S432" s="1159"/>
      <c r="T432" s="1148"/>
      <c r="U432" s="1062"/>
      <c r="V432" s="1094"/>
    </row>
    <row r="433" spans="2:22" ht="12.45" customHeight="1">
      <c r="B433" s="1203" t="s">
        <v>469</v>
      </c>
      <c r="C433" s="1069">
        <v>2030</v>
      </c>
      <c r="D433" s="1072">
        <f>配布数!$G$503</f>
        <v>0</v>
      </c>
      <c r="E433" s="1201"/>
      <c r="F433" s="1062"/>
      <c r="G433" s="1062"/>
      <c r="H433" s="1148"/>
      <c r="I433" s="1062"/>
      <c r="J433" s="1159"/>
      <c r="K433" s="1148"/>
      <c r="L433" s="1062"/>
      <c r="M433" s="1159"/>
      <c r="N433" s="1148"/>
      <c r="O433" s="1062"/>
      <c r="P433" s="1159"/>
      <c r="Q433" s="1148"/>
      <c r="R433" s="1062"/>
      <c r="S433" s="1159"/>
      <c r="T433" s="1148"/>
      <c r="U433" s="1062"/>
      <c r="V433" s="1094"/>
    </row>
    <row r="434" spans="2:22" ht="12.45" customHeight="1">
      <c r="B434" s="1203" t="s">
        <v>471</v>
      </c>
      <c r="C434" s="1069">
        <v>220</v>
      </c>
      <c r="D434" s="1072">
        <f>配布数!$G$504</f>
        <v>0</v>
      </c>
      <c r="E434" s="1201"/>
      <c r="F434" s="1062"/>
      <c r="G434" s="1062"/>
      <c r="H434" s="1148"/>
      <c r="I434" s="1062"/>
      <c r="J434" s="1159"/>
      <c r="K434" s="1148"/>
      <c r="L434" s="1062"/>
      <c r="M434" s="1159"/>
      <c r="N434" s="1148"/>
      <c r="O434" s="1062"/>
      <c r="P434" s="1159"/>
      <c r="Q434" s="1148"/>
      <c r="R434" s="1062"/>
      <c r="S434" s="1159"/>
      <c r="T434" s="1148"/>
      <c r="U434" s="1062"/>
      <c r="V434" s="1094"/>
    </row>
    <row r="435" spans="2:22" ht="12.45" customHeight="1">
      <c r="B435" s="1203" t="s">
        <v>475</v>
      </c>
      <c r="C435" s="1069">
        <v>680</v>
      </c>
      <c r="D435" s="1072">
        <f>配布数!$G$505</f>
        <v>0</v>
      </c>
      <c r="E435" s="1201"/>
      <c r="F435" s="1062"/>
      <c r="G435" s="1062"/>
      <c r="H435" s="1148"/>
      <c r="I435" s="1062"/>
      <c r="J435" s="1159"/>
      <c r="K435" s="1148"/>
      <c r="L435" s="1062"/>
      <c r="M435" s="1159"/>
      <c r="N435" s="1148"/>
      <c r="O435" s="1062"/>
      <c r="P435" s="1159"/>
      <c r="Q435" s="1148"/>
      <c r="R435" s="1062"/>
      <c r="S435" s="1159"/>
      <c r="T435" s="1148"/>
      <c r="U435" s="1062"/>
      <c r="V435" s="1094"/>
    </row>
    <row r="436" spans="2:22" ht="12.45" customHeight="1">
      <c r="B436" s="1203" t="s">
        <v>478</v>
      </c>
      <c r="C436" s="1069">
        <v>1110</v>
      </c>
      <c r="D436" s="1072">
        <f>配布数!$G$506</f>
        <v>0</v>
      </c>
      <c r="E436" s="1201"/>
      <c r="F436" s="1062"/>
      <c r="G436" s="1062"/>
      <c r="H436" s="1148"/>
      <c r="I436" s="1062"/>
      <c r="J436" s="1159"/>
      <c r="K436" s="1148"/>
      <c r="L436" s="1062"/>
      <c r="M436" s="1159"/>
      <c r="N436" s="1148"/>
      <c r="O436" s="1062"/>
      <c r="P436" s="1159"/>
      <c r="Q436" s="1148"/>
      <c r="R436" s="1062"/>
      <c r="S436" s="1159"/>
      <c r="T436" s="1148"/>
      <c r="U436" s="1062"/>
      <c r="V436" s="1094"/>
    </row>
    <row r="437" spans="2:22" ht="12.45" customHeight="1">
      <c r="B437" s="1203" t="s">
        <v>481</v>
      </c>
      <c r="C437" s="1069">
        <v>1450</v>
      </c>
      <c r="D437" s="1072">
        <f>配布数!$G$507</f>
        <v>0</v>
      </c>
      <c r="E437" s="1201"/>
      <c r="F437" s="1062"/>
      <c r="G437" s="1062"/>
      <c r="H437" s="1148"/>
      <c r="I437" s="1062"/>
      <c r="J437" s="1159"/>
      <c r="K437" s="1148"/>
      <c r="L437" s="1062"/>
      <c r="M437" s="1159"/>
      <c r="N437" s="1148"/>
      <c r="O437" s="1062"/>
      <c r="P437" s="1159"/>
      <c r="Q437" s="1148"/>
      <c r="R437" s="1062"/>
      <c r="S437" s="1159"/>
      <c r="T437" s="1148"/>
      <c r="U437" s="1062"/>
      <c r="V437" s="1094"/>
    </row>
    <row r="438" spans="2:22" ht="12.45" customHeight="1">
      <c r="B438" s="1203" t="s">
        <v>483</v>
      </c>
      <c r="C438" s="1069">
        <v>350</v>
      </c>
      <c r="D438" s="1072">
        <f>配布数!$G$508</f>
        <v>0</v>
      </c>
      <c r="E438" s="1201"/>
      <c r="F438" s="1062"/>
      <c r="G438" s="1062"/>
      <c r="H438" s="1148"/>
      <c r="I438" s="1062"/>
      <c r="J438" s="1159"/>
      <c r="K438" s="1148"/>
      <c r="L438" s="1062"/>
      <c r="M438" s="1159"/>
      <c r="N438" s="1148"/>
      <c r="O438" s="1062"/>
      <c r="P438" s="1159"/>
      <c r="Q438" s="1148"/>
      <c r="R438" s="1062"/>
      <c r="S438" s="1159"/>
      <c r="T438" s="1148"/>
      <c r="U438" s="1062"/>
      <c r="V438" s="1094"/>
    </row>
    <row r="439" spans="2:22" ht="12.45" customHeight="1">
      <c r="B439" s="1203"/>
      <c r="C439" s="1075"/>
      <c r="D439" s="1095"/>
      <c r="E439" s="1201"/>
      <c r="F439" s="1062"/>
      <c r="G439" s="1062"/>
      <c r="H439" s="1148"/>
      <c r="I439" s="1062"/>
      <c r="J439" s="1159"/>
      <c r="K439" s="1148"/>
      <c r="L439" s="1062"/>
      <c r="M439" s="1159"/>
      <c r="N439" s="1148"/>
      <c r="O439" s="1062"/>
      <c r="P439" s="1159"/>
      <c r="Q439" s="1148"/>
      <c r="R439" s="1062"/>
      <c r="S439" s="1159"/>
      <c r="T439" s="1148"/>
      <c r="U439" s="1062"/>
      <c r="V439" s="1094"/>
    </row>
    <row r="440" spans="2:22" ht="12.45" customHeight="1">
      <c r="B440" s="1203"/>
      <c r="C440" s="1075"/>
      <c r="D440" s="1095"/>
      <c r="E440" s="1201"/>
      <c r="F440" s="1062"/>
      <c r="G440" s="1062"/>
      <c r="H440" s="1148"/>
      <c r="I440" s="1062"/>
      <c r="J440" s="1159"/>
      <c r="K440" s="1148"/>
      <c r="L440" s="1062"/>
      <c r="M440" s="1159"/>
      <c r="N440" s="1148"/>
      <c r="O440" s="1062"/>
      <c r="P440" s="1159"/>
      <c r="Q440" s="1148"/>
      <c r="R440" s="1062"/>
      <c r="S440" s="1159"/>
      <c r="T440" s="1148"/>
      <c r="U440" s="1062"/>
      <c r="V440" s="1094"/>
    </row>
    <row r="441" spans="2:22" ht="12.45" customHeight="1">
      <c r="B441" s="1204"/>
      <c r="C441" s="1080"/>
      <c r="D441" s="1084"/>
      <c r="E441" s="1201"/>
      <c r="F441" s="1062"/>
      <c r="G441" s="1062"/>
      <c r="H441" s="1148"/>
      <c r="I441" s="1062"/>
      <c r="J441" s="1159"/>
      <c r="K441" s="1148"/>
      <c r="L441" s="1062"/>
      <c r="M441" s="1159"/>
      <c r="N441" s="1148"/>
      <c r="O441" s="1062"/>
      <c r="P441" s="1159"/>
      <c r="Q441" s="1148"/>
      <c r="R441" s="1062"/>
      <c r="S441" s="1159"/>
      <c r="T441" s="1148"/>
      <c r="U441" s="1062"/>
      <c r="V441" s="1094"/>
    </row>
    <row r="442" spans="2:22" ht="12.45" customHeight="1">
      <c r="B442" s="1203"/>
      <c r="C442" s="1075"/>
      <c r="D442" s="1095"/>
      <c r="E442" s="1201"/>
      <c r="F442" s="1062"/>
      <c r="G442" s="1062"/>
      <c r="H442" s="1148"/>
      <c r="I442" s="1062"/>
      <c r="J442" s="1159"/>
      <c r="K442" s="1148"/>
      <c r="L442" s="1062"/>
      <c r="M442" s="1159"/>
      <c r="N442" s="1148"/>
      <c r="O442" s="1062"/>
      <c r="P442" s="1159"/>
      <c r="Q442" s="1148"/>
      <c r="R442" s="1062"/>
      <c r="S442" s="1159"/>
      <c r="T442" s="1148"/>
      <c r="U442" s="1062"/>
      <c r="V442" s="1094"/>
    </row>
    <row r="443" spans="2:22" ht="12.45" customHeight="1">
      <c r="B443" s="1204"/>
      <c r="C443" s="1080"/>
      <c r="D443" s="1084"/>
      <c r="E443" s="1201"/>
      <c r="F443" s="1062"/>
      <c r="G443" s="1062"/>
      <c r="H443" s="1148"/>
      <c r="I443" s="1062"/>
      <c r="J443" s="1159"/>
      <c r="K443" s="1148"/>
      <c r="L443" s="1062"/>
      <c r="M443" s="1159"/>
      <c r="N443" s="1148"/>
      <c r="O443" s="1062"/>
      <c r="P443" s="1159"/>
      <c r="Q443" s="1148"/>
      <c r="R443" s="1062"/>
      <c r="S443" s="1159"/>
      <c r="T443" s="1148"/>
      <c r="U443" s="1062"/>
      <c r="V443" s="1094"/>
    </row>
    <row r="444" spans="2:22" ht="12.45" customHeight="1" thickBot="1">
      <c r="B444" s="1203"/>
      <c r="C444" s="1075"/>
      <c r="D444" s="1095"/>
      <c r="E444" s="1201"/>
      <c r="F444" s="1062"/>
      <c r="G444" s="1062"/>
      <c r="H444" s="1148"/>
      <c r="I444" s="1062"/>
      <c r="J444" s="1159"/>
      <c r="K444" s="1148"/>
      <c r="L444" s="1062"/>
      <c r="M444" s="1159"/>
      <c r="N444" s="1148"/>
      <c r="O444" s="1062"/>
      <c r="P444" s="1159"/>
      <c r="Q444" s="1148"/>
      <c r="R444" s="1062"/>
      <c r="S444" s="1159"/>
      <c r="T444" s="1148"/>
      <c r="U444" s="1062"/>
      <c r="V444" s="1094"/>
    </row>
    <row r="445" spans="2:22" ht="12.45" customHeight="1">
      <c r="B445" s="1122" t="s">
        <v>561</v>
      </c>
      <c r="C445" s="1123"/>
      <c r="D445" s="1124"/>
      <c r="E445" s="1201"/>
      <c r="F445" s="1062"/>
      <c r="G445" s="1062"/>
      <c r="H445" s="1148"/>
      <c r="I445" s="1062"/>
      <c r="J445" s="1159"/>
      <c r="K445" s="1148"/>
      <c r="L445" s="1062"/>
      <c r="M445" s="1159"/>
      <c r="N445" s="1148"/>
      <c r="O445" s="1062"/>
      <c r="P445" s="1159"/>
      <c r="Q445" s="1148"/>
      <c r="R445" s="1062"/>
      <c r="S445" s="1159"/>
      <c r="T445" s="1148"/>
      <c r="U445" s="1062"/>
      <c r="V445" s="1094"/>
    </row>
    <row r="446" spans="2:22" ht="12.45" customHeight="1">
      <c r="B446" s="1200"/>
      <c r="C446" s="1136">
        <f>SUM(C448:C464)</f>
        <v>9870</v>
      </c>
      <c r="D446" s="1138"/>
      <c r="E446" s="1201"/>
      <c r="F446" s="1062"/>
      <c r="G446" s="1062"/>
      <c r="H446" s="1148"/>
      <c r="I446" s="1062"/>
      <c r="J446" s="1159"/>
      <c r="K446" s="1148"/>
      <c r="L446" s="1062"/>
      <c r="M446" s="1159"/>
      <c r="N446" s="1148"/>
      <c r="O446" s="1062"/>
      <c r="P446" s="1159"/>
      <c r="Q446" s="1148"/>
      <c r="R446" s="1062"/>
      <c r="S446" s="1159"/>
      <c r="T446" s="1148"/>
      <c r="U446" s="1062"/>
      <c r="V446" s="1094"/>
    </row>
    <row r="447" spans="2:22" ht="12.45" customHeight="1" thickBot="1">
      <c r="B447" s="1202" t="s">
        <v>550</v>
      </c>
      <c r="C447" s="1065">
        <f>SUM(D448:D464)</f>
        <v>0</v>
      </c>
      <c r="D447" s="1067"/>
      <c r="E447" s="1201"/>
      <c r="F447" s="1062"/>
      <c r="G447" s="1062"/>
      <c r="H447" s="1148"/>
      <c r="I447" s="1062"/>
      <c r="J447" s="1159"/>
      <c r="K447" s="1148"/>
      <c r="L447" s="1062"/>
      <c r="M447" s="1159"/>
      <c r="N447" s="1148"/>
      <c r="O447" s="1062"/>
      <c r="P447" s="1159"/>
      <c r="Q447" s="1148"/>
      <c r="R447" s="1062"/>
      <c r="S447" s="1159"/>
      <c r="T447" s="1148"/>
      <c r="U447" s="1062"/>
      <c r="V447" s="1094"/>
    </row>
    <row r="448" spans="2:22" ht="12.45" customHeight="1">
      <c r="B448" s="1205" t="s">
        <v>492</v>
      </c>
      <c r="C448" s="1076">
        <v>730</v>
      </c>
      <c r="D448" s="1089">
        <f>配布数!$G$519</f>
        <v>0</v>
      </c>
      <c r="E448" s="1201"/>
      <c r="F448" s="1062"/>
      <c r="G448" s="1062"/>
      <c r="H448" s="1148"/>
      <c r="I448" s="1062"/>
      <c r="J448" s="1159"/>
      <c r="K448" s="1148"/>
      <c r="L448" s="1062"/>
      <c r="M448" s="1159"/>
      <c r="N448" s="1148"/>
      <c r="O448" s="1062"/>
      <c r="P448" s="1159"/>
      <c r="Q448" s="1148"/>
      <c r="R448" s="1062"/>
      <c r="S448" s="1159"/>
      <c r="T448" s="1148"/>
      <c r="U448" s="1062"/>
      <c r="V448" s="1094"/>
    </row>
    <row r="449" spans="2:22" ht="12.45" customHeight="1">
      <c r="B449" s="1205" t="s">
        <v>496</v>
      </c>
      <c r="C449" s="1076">
        <v>890</v>
      </c>
      <c r="D449" s="1089">
        <f>配布数!$G$520</f>
        <v>0</v>
      </c>
      <c r="E449" s="1201"/>
      <c r="F449" s="1062"/>
      <c r="G449" s="1062"/>
      <c r="H449" s="1148"/>
      <c r="I449" s="1062"/>
      <c r="J449" s="1159"/>
      <c r="K449" s="1148"/>
      <c r="L449" s="1062"/>
      <c r="M449" s="1159"/>
      <c r="N449" s="1148"/>
      <c r="O449" s="1062"/>
      <c r="P449" s="1159"/>
      <c r="Q449" s="1148"/>
      <c r="R449" s="1062"/>
      <c r="S449" s="1159"/>
      <c r="T449" s="1148"/>
      <c r="U449" s="1062"/>
      <c r="V449" s="1094"/>
    </row>
    <row r="450" spans="2:22" ht="12.45" customHeight="1">
      <c r="B450" s="1205" t="s">
        <v>500</v>
      </c>
      <c r="C450" s="1076">
        <v>930</v>
      </c>
      <c r="D450" s="1089">
        <f>配布数!$G$521</f>
        <v>0</v>
      </c>
      <c r="E450" s="1201"/>
      <c r="F450" s="1062"/>
      <c r="G450" s="1062"/>
      <c r="H450" s="1148"/>
      <c r="I450" s="1062"/>
      <c r="J450" s="1159"/>
      <c r="K450" s="1148"/>
      <c r="L450" s="1062"/>
      <c r="M450" s="1159"/>
      <c r="N450" s="1148"/>
      <c r="O450" s="1062"/>
      <c r="P450" s="1159"/>
      <c r="Q450" s="1148"/>
      <c r="R450" s="1062"/>
      <c r="S450" s="1159"/>
      <c r="T450" s="1148"/>
      <c r="U450" s="1062"/>
      <c r="V450" s="1094"/>
    </row>
    <row r="451" spans="2:22" ht="12.45" customHeight="1">
      <c r="B451" s="1205" t="s">
        <v>504</v>
      </c>
      <c r="C451" s="1076">
        <v>880</v>
      </c>
      <c r="D451" s="1089">
        <f>配布数!$G$522</f>
        <v>0</v>
      </c>
      <c r="E451" s="1201"/>
      <c r="F451" s="1062"/>
      <c r="G451" s="1062"/>
      <c r="H451" s="1148"/>
      <c r="I451" s="1062"/>
      <c r="J451" s="1159"/>
      <c r="K451" s="1148"/>
      <c r="L451" s="1062"/>
      <c r="M451" s="1159"/>
      <c r="N451" s="1148"/>
      <c r="O451" s="1062"/>
      <c r="P451" s="1159"/>
      <c r="Q451" s="1148"/>
      <c r="R451" s="1062"/>
      <c r="S451" s="1159"/>
      <c r="T451" s="1148"/>
      <c r="U451" s="1062"/>
      <c r="V451" s="1094"/>
    </row>
    <row r="452" spans="2:22" ht="12.45" customHeight="1">
      <c r="B452" s="1205" t="s">
        <v>499</v>
      </c>
      <c r="C452" s="1076">
        <v>500</v>
      </c>
      <c r="D452" s="1089">
        <f>配布数!$G$523</f>
        <v>0</v>
      </c>
      <c r="E452" s="1201"/>
      <c r="F452" s="1062"/>
      <c r="G452" s="1062"/>
      <c r="H452" s="1148"/>
      <c r="I452" s="1062"/>
      <c r="J452" s="1159"/>
      <c r="K452" s="1148"/>
      <c r="L452" s="1062"/>
      <c r="M452" s="1159"/>
      <c r="N452" s="1148"/>
      <c r="O452" s="1062"/>
      <c r="P452" s="1159"/>
      <c r="Q452" s="1148"/>
      <c r="R452" s="1062"/>
      <c r="S452" s="1159"/>
      <c r="T452" s="1148"/>
      <c r="U452" s="1062"/>
      <c r="V452" s="1094"/>
    </row>
    <row r="453" spans="2:22" ht="12.45" customHeight="1">
      <c r="B453" s="1205" t="s">
        <v>503</v>
      </c>
      <c r="C453" s="1076">
        <v>420</v>
      </c>
      <c r="D453" s="1089">
        <f>配布数!$G$524</f>
        <v>0</v>
      </c>
      <c r="E453" s="1201"/>
      <c r="F453" s="1062"/>
      <c r="G453" s="1062"/>
      <c r="H453" s="1148"/>
      <c r="I453" s="1062"/>
      <c r="J453" s="1159"/>
      <c r="K453" s="1148"/>
      <c r="L453" s="1062"/>
      <c r="M453" s="1159"/>
      <c r="N453" s="1148"/>
      <c r="O453" s="1062"/>
      <c r="P453" s="1159"/>
      <c r="Q453" s="1148"/>
      <c r="R453" s="1062"/>
      <c r="S453" s="1159"/>
      <c r="T453" s="1148"/>
      <c r="U453" s="1062"/>
      <c r="V453" s="1094"/>
    </row>
    <row r="454" spans="2:22" ht="12.45" customHeight="1">
      <c r="B454" s="1205" t="s">
        <v>513</v>
      </c>
      <c r="C454" s="1076">
        <v>300</v>
      </c>
      <c r="D454" s="1089">
        <f>配布数!$G$525</f>
        <v>0</v>
      </c>
      <c r="E454" s="1201"/>
      <c r="F454" s="1062"/>
      <c r="G454" s="1062"/>
      <c r="H454" s="1148"/>
      <c r="I454" s="1062"/>
      <c r="J454" s="1159"/>
      <c r="K454" s="1148"/>
      <c r="L454" s="1062"/>
      <c r="M454" s="1159"/>
      <c r="N454" s="1148"/>
      <c r="O454" s="1062"/>
      <c r="P454" s="1159"/>
      <c r="Q454" s="1148"/>
      <c r="R454" s="1062"/>
      <c r="S454" s="1159"/>
      <c r="T454" s="1148"/>
      <c r="U454" s="1062"/>
      <c r="V454" s="1094"/>
    </row>
    <row r="455" spans="2:22" ht="12.45" customHeight="1">
      <c r="B455" s="1205" t="s">
        <v>507</v>
      </c>
      <c r="C455" s="1076">
        <v>1120</v>
      </c>
      <c r="D455" s="1089">
        <f>配布数!$G$526</f>
        <v>0</v>
      </c>
      <c r="E455" s="1201"/>
      <c r="F455" s="1062"/>
      <c r="G455" s="1062"/>
      <c r="H455" s="1148"/>
      <c r="I455" s="1062"/>
      <c r="J455" s="1159"/>
      <c r="K455" s="1148"/>
      <c r="L455" s="1062"/>
      <c r="M455" s="1159"/>
      <c r="N455" s="1148"/>
      <c r="O455" s="1062"/>
      <c r="P455" s="1159"/>
      <c r="Q455" s="1148"/>
      <c r="R455" s="1062"/>
      <c r="S455" s="1159"/>
      <c r="T455" s="1148"/>
      <c r="U455" s="1062"/>
      <c r="V455" s="1094"/>
    </row>
    <row r="456" spans="2:22" ht="12.45" customHeight="1">
      <c r="B456" s="1205" t="s">
        <v>510</v>
      </c>
      <c r="C456" s="1076">
        <v>970</v>
      </c>
      <c r="D456" s="1089">
        <f>配布数!$G$527</f>
        <v>0</v>
      </c>
      <c r="E456" s="1201"/>
      <c r="F456" s="1062"/>
      <c r="G456" s="1062"/>
      <c r="H456" s="1148"/>
      <c r="I456" s="1062"/>
      <c r="J456" s="1159"/>
      <c r="K456" s="1148"/>
      <c r="L456" s="1062"/>
      <c r="M456" s="1159"/>
      <c r="N456" s="1148"/>
      <c r="O456" s="1062"/>
      <c r="P456" s="1159"/>
      <c r="Q456" s="1148"/>
      <c r="R456" s="1062"/>
      <c r="S456" s="1159"/>
      <c r="T456" s="1148"/>
      <c r="U456" s="1062"/>
      <c r="V456" s="1094"/>
    </row>
    <row r="457" spans="2:22" ht="12.45" customHeight="1">
      <c r="B457" s="1205" t="s">
        <v>512</v>
      </c>
      <c r="C457" s="1076">
        <v>580</v>
      </c>
      <c r="D457" s="1089">
        <f>配布数!$G$528</f>
        <v>0</v>
      </c>
      <c r="E457" s="1201"/>
      <c r="F457" s="1062"/>
      <c r="G457" s="1062"/>
      <c r="H457" s="1148"/>
      <c r="I457" s="1062"/>
      <c r="J457" s="1159"/>
      <c r="K457" s="1148"/>
      <c r="L457" s="1062"/>
      <c r="M457" s="1159"/>
      <c r="N457" s="1148"/>
      <c r="O457" s="1062"/>
      <c r="P457" s="1159"/>
      <c r="Q457" s="1148"/>
      <c r="R457" s="1062"/>
      <c r="S457" s="1159"/>
      <c r="T457" s="1148"/>
      <c r="U457" s="1062"/>
      <c r="V457" s="1094"/>
    </row>
    <row r="458" spans="2:22" ht="12.45" customHeight="1">
      <c r="B458" s="1205" t="s">
        <v>515</v>
      </c>
      <c r="C458" s="1076">
        <v>580</v>
      </c>
      <c r="D458" s="1089">
        <f>配布数!$G$529</f>
        <v>0</v>
      </c>
      <c r="E458" s="1201"/>
      <c r="F458" s="1062"/>
      <c r="G458" s="1062"/>
      <c r="H458" s="1148"/>
      <c r="I458" s="1062"/>
      <c r="J458" s="1159"/>
      <c r="K458" s="1148"/>
      <c r="L458" s="1062"/>
      <c r="M458" s="1159"/>
      <c r="N458" s="1148"/>
      <c r="O458" s="1062"/>
      <c r="P458" s="1159"/>
      <c r="Q458" s="1148"/>
      <c r="R458" s="1062"/>
      <c r="S458" s="1159"/>
      <c r="T458" s="1148"/>
      <c r="U458" s="1062"/>
      <c r="V458" s="1094"/>
    </row>
    <row r="459" spans="2:22" ht="12.45" customHeight="1">
      <c r="B459" s="1205" t="s">
        <v>517</v>
      </c>
      <c r="C459" s="1076">
        <v>760</v>
      </c>
      <c r="D459" s="1089">
        <f>配布数!$G$530</f>
        <v>0</v>
      </c>
      <c r="E459" s="1201"/>
      <c r="F459" s="1062"/>
      <c r="G459" s="1062"/>
      <c r="H459" s="1148"/>
      <c r="I459" s="1062"/>
      <c r="J459" s="1159"/>
      <c r="K459" s="1148"/>
      <c r="L459" s="1062"/>
      <c r="M459" s="1159"/>
      <c r="N459" s="1148"/>
      <c r="O459" s="1062"/>
      <c r="P459" s="1159"/>
      <c r="Q459" s="1148"/>
      <c r="R459" s="1062"/>
      <c r="S459" s="1159"/>
      <c r="T459" s="1148"/>
      <c r="U459" s="1062"/>
      <c r="V459" s="1094"/>
    </row>
    <row r="460" spans="2:22" ht="12.45" customHeight="1">
      <c r="B460" s="1205" t="s">
        <v>518</v>
      </c>
      <c r="C460" s="1076">
        <v>810</v>
      </c>
      <c r="D460" s="1089">
        <f>配布数!$G$531</f>
        <v>0</v>
      </c>
      <c r="E460" s="1201"/>
      <c r="F460" s="1062"/>
      <c r="G460" s="1062"/>
      <c r="H460" s="1148"/>
      <c r="I460" s="1062"/>
      <c r="J460" s="1159"/>
      <c r="K460" s="1148"/>
      <c r="L460" s="1062"/>
      <c r="M460" s="1159"/>
      <c r="N460" s="1148"/>
      <c r="O460" s="1062"/>
      <c r="P460" s="1159"/>
      <c r="Q460" s="1148"/>
      <c r="R460" s="1062"/>
      <c r="S460" s="1159"/>
      <c r="T460" s="1148"/>
      <c r="U460" s="1062"/>
      <c r="V460" s="1094"/>
    </row>
    <row r="461" spans="2:22" ht="12.45" customHeight="1">
      <c r="B461" s="1205" t="s">
        <v>520</v>
      </c>
      <c r="C461" s="1076">
        <v>400</v>
      </c>
      <c r="D461" s="1089">
        <f>配布数!$G$532</f>
        <v>0</v>
      </c>
      <c r="E461" s="1201"/>
      <c r="F461" s="1062"/>
      <c r="G461" s="1062"/>
      <c r="H461" s="1148"/>
      <c r="I461" s="1062"/>
      <c r="J461" s="1159"/>
      <c r="K461" s="1148"/>
      <c r="L461" s="1062"/>
      <c r="M461" s="1159"/>
      <c r="N461" s="1148"/>
      <c r="O461" s="1062"/>
      <c r="P461" s="1159"/>
      <c r="Q461" s="1148"/>
      <c r="R461" s="1062"/>
      <c r="S461" s="1159"/>
      <c r="T461" s="1148"/>
      <c r="U461" s="1062"/>
      <c r="V461" s="1094"/>
    </row>
    <row r="462" spans="2:22" ht="12.45" customHeight="1">
      <c r="B462" s="1206"/>
      <c r="C462" s="1086"/>
      <c r="D462" s="1090"/>
      <c r="E462" s="1201"/>
      <c r="F462" s="1062"/>
      <c r="G462" s="1062"/>
      <c r="H462" s="1148"/>
      <c r="I462" s="1062"/>
      <c r="J462" s="1159"/>
      <c r="K462" s="1148"/>
      <c r="L462" s="1062"/>
      <c r="M462" s="1159"/>
      <c r="N462" s="1148"/>
      <c r="O462" s="1062"/>
      <c r="P462" s="1159"/>
      <c r="Q462" s="1148"/>
      <c r="R462" s="1062"/>
      <c r="S462" s="1159"/>
      <c r="T462" s="1148"/>
      <c r="U462" s="1062"/>
      <c r="V462" s="1094"/>
    </row>
    <row r="463" spans="2:22" ht="12.45" customHeight="1">
      <c r="B463" s="1206"/>
      <c r="C463" s="1086"/>
      <c r="D463" s="1090"/>
      <c r="E463" s="1201"/>
      <c r="F463" s="1062"/>
      <c r="G463" s="1062"/>
      <c r="H463" s="1148"/>
      <c r="I463" s="1062"/>
      <c r="J463" s="1159"/>
      <c r="K463" s="1148"/>
      <c r="L463" s="1062"/>
      <c r="M463" s="1159"/>
      <c r="N463" s="1148"/>
      <c r="O463" s="1062"/>
      <c r="P463" s="1159"/>
      <c r="Q463" s="1148"/>
      <c r="R463" s="1062"/>
      <c r="S463" s="1159"/>
      <c r="T463" s="1148"/>
      <c r="U463" s="1062"/>
      <c r="V463" s="1094"/>
    </row>
    <row r="464" spans="2:22" ht="12.45" customHeight="1">
      <c r="B464" s="1206"/>
      <c r="C464" s="1086"/>
      <c r="D464" s="1090"/>
      <c r="E464" s="1201"/>
      <c r="F464" s="1062"/>
      <c r="G464" s="1062"/>
      <c r="H464" s="1148"/>
      <c r="I464" s="1062"/>
      <c r="J464" s="1159"/>
      <c r="K464" s="1148"/>
      <c r="L464" s="1062"/>
      <c r="M464" s="1159"/>
      <c r="N464" s="1148"/>
      <c r="O464" s="1062"/>
      <c r="P464" s="1159"/>
      <c r="Q464" s="1148"/>
      <c r="R464" s="1062"/>
      <c r="S464" s="1159"/>
      <c r="T464" s="1148"/>
      <c r="U464" s="1062"/>
      <c r="V464" s="1094"/>
    </row>
    <row r="465" spans="2:22" ht="12.45" customHeight="1">
      <c r="B465" s="1189"/>
      <c r="C465" s="1062"/>
      <c r="D465" s="1062"/>
      <c r="E465" s="1207"/>
      <c r="F465" s="1062"/>
      <c r="G465" s="1062"/>
      <c r="H465" s="1207"/>
      <c r="I465" s="1062"/>
      <c r="J465" s="1159"/>
      <c r="K465" s="1207"/>
      <c r="L465" s="1062"/>
      <c r="M465" s="1159"/>
      <c r="N465" s="1207"/>
      <c r="O465" s="1062"/>
      <c r="P465" s="1159"/>
      <c r="Q465" s="1207"/>
      <c r="R465" s="1062"/>
      <c r="S465" s="1159"/>
      <c r="T465" s="1207"/>
      <c r="U465" s="1062"/>
      <c r="V465" s="1094"/>
    </row>
    <row r="466" spans="2:22" ht="12.45" customHeight="1">
      <c r="B466" s="1189"/>
      <c r="C466" s="1062"/>
      <c r="D466" s="1062"/>
      <c r="E466" s="1208"/>
      <c r="F466" s="1062"/>
      <c r="G466" s="1062"/>
      <c r="H466" s="1208"/>
      <c r="I466" s="1062"/>
      <c r="J466" s="1159"/>
      <c r="K466" s="1208"/>
      <c r="L466" s="1062"/>
      <c r="M466" s="1159"/>
      <c r="N466" s="1208"/>
      <c r="O466" s="1062"/>
      <c r="P466" s="1159"/>
      <c r="Q466" s="1208"/>
      <c r="R466" s="1062"/>
      <c r="S466" s="1159"/>
      <c r="T466" s="1208"/>
      <c r="U466" s="1062"/>
      <c r="V466" s="1094"/>
    </row>
    <row r="467" spans="2:22" ht="12.45" customHeight="1">
      <c r="B467" s="1189"/>
      <c r="C467" s="1062"/>
      <c r="D467" s="1062"/>
      <c r="E467" s="1208"/>
      <c r="F467" s="1062"/>
      <c r="G467" s="1062"/>
      <c r="H467" s="1208"/>
      <c r="I467" s="1062"/>
      <c r="J467" s="1159"/>
      <c r="K467" s="1208"/>
      <c r="L467" s="1062"/>
      <c r="M467" s="1159"/>
      <c r="N467" s="1208"/>
      <c r="O467" s="1062"/>
      <c r="P467" s="1159"/>
      <c r="Q467" s="1208"/>
      <c r="R467" s="1062"/>
      <c r="S467" s="1159"/>
      <c r="T467" s="1208"/>
      <c r="U467" s="1062"/>
      <c r="V467" s="1094"/>
    </row>
    <row r="468" spans="2:22" ht="12.45" customHeight="1">
      <c r="B468" s="1189"/>
      <c r="C468" s="1062"/>
      <c r="D468" s="1062"/>
      <c r="E468" s="1208"/>
      <c r="F468" s="1062"/>
      <c r="G468" s="1062"/>
      <c r="H468" s="1208"/>
      <c r="I468" s="1062"/>
      <c r="J468" s="1159"/>
      <c r="K468" s="1208"/>
      <c r="L468" s="1062"/>
      <c r="M468" s="1159"/>
      <c r="N468" s="1208"/>
      <c r="O468" s="1062"/>
      <c r="P468" s="1159"/>
      <c r="Q468" s="1208"/>
      <c r="R468" s="1062"/>
      <c r="S468" s="1159"/>
      <c r="T468" s="1208"/>
      <c r="U468" s="1062"/>
      <c r="V468" s="1094"/>
    </row>
    <row r="469" spans="2:22" ht="12.45" customHeight="1">
      <c r="B469" s="1189"/>
      <c r="C469" s="1062"/>
      <c r="D469" s="1062"/>
      <c r="E469" s="1208"/>
      <c r="F469" s="1062"/>
      <c r="G469" s="1062"/>
      <c r="H469" s="1208"/>
      <c r="I469" s="1062"/>
      <c r="J469" s="1159"/>
      <c r="K469" s="1208"/>
      <c r="L469" s="1062"/>
      <c r="M469" s="1159"/>
      <c r="N469" s="1208"/>
      <c r="O469" s="1062"/>
      <c r="P469" s="1159"/>
      <c r="Q469" s="1208"/>
      <c r="R469" s="1062"/>
      <c r="S469" s="1159"/>
      <c r="T469" s="1208"/>
      <c r="U469" s="1062"/>
      <c r="V469" s="1094"/>
    </row>
    <row r="470" spans="2:22" ht="12.45" customHeight="1">
      <c r="B470" s="1189"/>
      <c r="C470" s="1062"/>
      <c r="D470" s="1062"/>
      <c r="E470" s="1148"/>
      <c r="F470" s="1062"/>
      <c r="G470" s="1062"/>
      <c r="H470" s="1148"/>
      <c r="I470" s="1062"/>
      <c r="J470" s="1159"/>
      <c r="K470" s="1148"/>
      <c r="L470" s="1062"/>
      <c r="M470" s="1159"/>
      <c r="N470" s="1148"/>
      <c r="O470" s="1062"/>
      <c r="P470" s="1159"/>
      <c r="Q470" s="1148"/>
      <c r="R470" s="1062"/>
      <c r="S470" s="1159"/>
      <c r="T470" s="1148"/>
      <c r="U470" s="1062"/>
      <c r="V470" s="1094"/>
    </row>
    <row r="471" spans="2:22" ht="12.45" customHeight="1">
      <c r="B471" s="1189"/>
      <c r="C471" s="1062"/>
      <c r="D471" s="1062"/>
      <c r="E471" s="1148"/>
      <c r="F471" s="1062"/>
      <c r="G471" s="1062"/>
      <c r="H471" s="1148"/>
      <c r="I471" s="1062"/>
      <c r="J471" s="1159"/>
      <c r="K471" s="1148"/>
      <c r="L471" s="1062"/>
      <c r="M471" s="1159"/>
      <c r="N471" s="1148"/>
      <c r="O471" s="1062"/>
      <c r="P471" s="1159"/>
      <c r="Q471" s="1148"/>
      <c r="R471" s="1062"/>
      <c r="S471" s="1159"/>
      <c r="T471" s="1148"/>
      <c r="U471" s="1062"/>
      <c r="V471" s="1094"/>
    </row>
    <row r="472" spans="2:22" ht="12.45" customHeight="1">
      <c r="B472" s="1189"/>
      <c r="C472" s="1062"/>
      <c r="D472" s="1062"/>
      <c r="E472" s="1148"/>
      <c r="F472" s="1062"/>
      <c r="G472" s="1062"/>
      <c r="H472" s="1148"/>
      <c r="I472" s="1062"/>
      <c r="J472" s="1159"/>
      <c r="K472" s="1148"/>
      <c r="L472" s="1062"/>
      <c r="M472" s="1159"/>
      <c r="N472" s="1148"/>
      <c r="O472" s="1062"/>
      <c r="P472" s="1159"/>
      <c r="Q472" s="1148"/>
      <c r="R472" s="1062"/>
      <c r="S472" s="1159"/>
      <c r="T472" s="1148"/>
      <c r="U472" s="1062"/>
      <c r="V472" s="1094"/>
    </row>
    <row r="473" spans="2:22" ht="12.45" customHeight="1">
      <c r="B473" s="1189"/>
      <c r="C473" s="1062"/>
      <c r="D473" s="1062"/>
      <c r="E473" s="1148"/>
      <c r="F473" s="1062"/>
      <c r="G473" s="1062"/>
      <c r="H473" s="1148"/>
      <c r="I473" s="1062"/>
      <c r="J473" s="1159"/>
      <c r="K473" s="1148"/>
      <c r="L473" s="1062"/>
      <c r="M473" s="1159"/>
      <c r="N473" s="1148"/>
      <c r="O473" s="1062"/>
      <c r="P473" s="1159"/>
      <c r="Q473" s="1148"/>
      <c r="R473" s="1062"/>
      <c r="S473" s="1159"/>
      <c r="T473" s="1148"/>
      <c r="U473" s="1062"/>
      <c r="V473" s="1094"/>
    </row>
    <row r="474" spans="2:22" ht="12.45" customHeight="1">
      <c r="B474" s="1189"/>
      <c r="C474" s="1062"/>
      <c r="D474" s="1062"/>
      <c r="E474" s="1148"/>
      <c r="F474" s="1062"/>
      <c r="G474" s="1062"/>
      <c r="H474" s="1148"/>
      <c r="I474" s="1062"/>
      <c r="J474" s="1159"/>
      <c r="K474" s="1148"/>
      <c r="L474" s="1062"/>
      <c r="M474" s="1159"/>
      <c r="N474" s="1148"/>
      <c r="O474" s="1062"/>
      <c r="P474" s="1159"/>
      <c r="Q474" s="1148"/>
      <c r="R474" s="1062"/>
      <c r="S474" s="1159"/>
      <c r="T474" s="1148"/>
      <c r="U474" s="1062"/>
      <c r="V474" s="1094"/>
    </row>
    <row r="475" spans="2:22" ht="12.45" customHeight="1" thickBot="1">
      <c r="B475" s="1192"/>
      <c r="C475" s="1097"/>
      <c r="D475" s="1098"/>
      <c r="E475" s="1153"/>
      <c r="F475" s="1193"/>
      <c r="G475" s="1100"/>
      <c r="H475" s="1153"/>
      <c r="I475" s="1193"/>
      <c r="J475" s="1209"/>
      <c r="K475" s="1153"/>
      <c r="L475" s="1193"/>
      <c r="M475" s="1209"/>
      <c r="N475" s="1153"/>
      <c r="O475" s="1193"/>
      <c r="P475" s="1209"/>
      <c r="Q475" s="1153"/>
      <c r="R475" s="1193"/>
      <c r="S475" s="1209"/>
      <c r="T475" s="1153"/>
      <c r="U475" s="1193"/>
      <c r="V475" s="1210"/>
    </row>
    <row r="476" spans="2:22" s="1116" customFormat="1" ht="12" customHeight="1">
      <c r="B476" s="1154"/>
    </row>
    <row r="477" spans="2:22" s="1116" customFormat="1" ht="12" customHeight="1">
      <c r="R477" s="1158"/>
      <c r="S477" s="1158"/>
      <c r="T477" s="1268">
        <v>46054</v>
      </c>
      <c r="U477" s="1269"/>
      <c r="V477" s="1269"/>
    </row>
  </sheetData>
  <sheetProtection sheet="1" objects="1" scenarios="1"/>
  <mergeCells count="52">
    <mergeCell ref="T477:V477"/>
    <mergeCell ref="C308:D308"/>
    <mergeCell ref="C309:D309"/>
    <mergeCell ref="T357:V357"/>
    <mergeCell ref="B361:V361"/>
    <mergeCell ref="J363:N363"/>
    <mergeCell ref="O363:R363"/>
    <mergeCell ref="S363:V364"/>
    <mergeCell ref="T417:V417"/>
    <mergeCell ref="B421:V421"/>
    <mergeCell ref="J423:N423"/>
    <mergeCell ref="O423:R423"/>
    <mergeCell ref="S423:V424"/>
    <mergeCell ref="C248:D248"/>
    <mergeCell ref="C249:D249"/>
    <mergeCell ref="T297:V297"/>
    <mergeCell ref="B301:V301"/>
    <mergeCell ref="J303:N303"/>
    <mergeCell ref="O303:R303"/>
    <mergeCell ref="S303:V304"/>
    <mergeCell ref="C188:D188"/>
    <mergeCell ref="C189:D189"/>
    <mergeCell ref="T237:V237"/>
    <mergeCell ref="B241:V241"/>
    <mergeCell ref="J243:N243"/>
    <mergeCell ref="O243:R243"/>
    <mergeCell ref="S243:V244"/>
    <mergeCell ref="C128:D128"/>
    <mergeCell ref="C129:D129"/>
    <mergeCell ref="T177:V177"/>
    <mergeCell ref="B181:V181"/>
    <mergeCell ref="J183:N183"/>
    <mergeCell ref="O183:R183"/>
    <mergeCell ref="S183:V184"/>
    <mergeCell ref="C69:D69"/>
    <mergeCell ref="T117:V117"/>
    <mergeCell ref="B121:V121"/>
    <mergeCell ref="J123:N123"/>
    <mergeCell ref="O123:R123"/>
    <mergeCell ref="S123:V124"/>
    <mergeCell ref="C68:D68"/>
    <mergeCell ref="B1:V1"/>
    <mergeCell ref="J3:N3"/>
    <mergeCell ref="O3:R3"/>
    <mergeCell ref="S3:V4"/>
    <mergeCell ref="C8:D8"/>
    <mergeCell ref="C9:D9"/>
    <mergeCell ref="T57:V57"/>
    <mergeCell ref="B61:V61"/>
    <mergeCell ref="J63:N63"/>
    <mergeCell ref="O63:R63"/>
    <mergeCell ref="S63:V64"/>
  </mergeCells>
  <phoneticPr fontId="3"/>
  <printOptions horizontalCentered="1" verticalCentered="1"/>
  <pageMargins left="0.55118110236220474" right="0.15748031496062992" top="0.39370078740157483" bottom="7.874015748031496E-2" header="0.15748031496062992" footer="0.15748031496062992"/>
  <pageSetup paperSize="9" scale="78" fitToHeight="7" orientation="landscape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全紙計算</vt:lpstr>
      <vt:lpstr>メール用全紙計算</vt:lpstr>
      <vt:lpstr>市郡別部数表</vt:lpstr>
      <vt:lpstr>配布数</vt:lpstr>
      <vt:lpstr>新聞別部数</vt:lpstr>
      <vt:lpstr>メール用全紙計算!Print_Area</vt:lpstr>
      <vt:lpstr>新聞別部数!Print_Area</vt:lpstr>
      <vt:lpstr>全紙計算!Print_Area</vt:lpstr>
      <vt:lpstr>配布数!Print_Area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宮崎一樹</cp:lastModifiedBy>
  <dcterms:created xsi:type="dcterms:W3CDTF">2026-01-26T05:49:36Z</dcterms:created>
  <dcterms:modified xsi:type="dcterms:W3CDTF">2026-01-26T09:22:26Z</dcterms:modified>
</cp:coreProperties>
</file>